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110" windowHeight="5610"/>
  </bookViews>
  <sheets>
    <sheet name="questions" sheetId="1" r:id="rId1"/>
    <sheet name="answers" sheetId="2" r:id="rId2"/>
    <sheet name="codes" sheetId="3" r:id="rId3"/>
    <sheet name="tblconspref" sheetId="4" r:id="rId4"/>
  </sheets>
  <definedNames>
    <definedName name="_xlnm._FilterDatabase" localSheetId="0">questions!$A$1:$E$107</definedName>
  </definedNames>
  <calcPr calcId="145621"/>
</workbook>
</file>

<file path=xl/calcChain.xml><?xml version="1.0" encoding="utf-8"?>
<calcChain xmlns="http://schemas.openxmlformats.org/spreadsheetml/2006/main">
  <c r="F19" i="1" l="1"/>
  <c r="F91" i="1" l="1"/>
  <c r="F92" i="1"/>
  <c r="F93" i="1"/>
  <c r="F94" i="1"/>
  <c r="F90" i="1"/>
  <c r="F89" i="1"/>
  <c r="F88" i="1"/>
  <c r="F85" i="1"/>
  <c r="F84" i="1"/>
  <c r="F83" i="1"/>
  <c r="F23" i="1"/>
  <c r="F81" i="1"/>
  <c r="F80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63" i="1"/>
  <c r="F55" i="1"/>
  <c r="F56" i="1"/>
  <c r="F57" i="1"/>
  <c r="F58" i="1"/>
  <c r="F54" i="1"/>
  <c r="F49" i="1"/>
  <c r="F50" i="1"/>
  <c r="F48" i="1"/>
  <c r="F34" i="1"/>
  <c r="F35" i="1"/>
  <c r="F36" i="1"/>
  <c r="F37" i="1"/>
  <c r="F38" i="1"/>
  <c r="F39" i="1"/>
  <c r="F40" i="1"/>
  <c r="F41" i="1"/>
  <c r="F42" i="1"/>
  <c r="F43" i="1"/>
  <c r="F44" i="1"/>
  <c r="F45" i="1"/>
  <c r="F33" i="1"/>
  <c r="F16" i="1"/>
  <c r="F13" i="1"/>
  <c r="F12" i="1"/>
  <c r="F20" i="1"/>
  <c r="F21" i="1"/>
  <c r="F22" i="1"/>
  <c r="F24" i="1"/>
  <c r="F25" i="1"/>
  <c r="F26" i="1"/>
  <c r="F27" i="1"/>
  <c r="F28" i="1"/>
  <c r="F29" i="1"/>
  <c r="F30" i="1"/>
  <c r="F31" i="1"/>
  <c r="E23" i="2" l="1"/>
  <c r="F24" i="2" s="1"/>
  <c r="E22" i="2"/>
  <c r="F23" i="2" s="1"/>
  <c r="E21" i="2"/>
  <c r="F22" i="2" s="1"/>
  <c r="E20" i="2"/>
  <c r="F21" i="2" s="1"/>
  <c r="E17" i="2"/>
  <c r="F18" i="2" s="1"/>
  <c r="E16" i="2"/>
  <c r="F17" i="2" s="1"/>
  <c r="E15" i="2"/>
  <c r="F16" i="2" s="1"/>
  <c r="E14" i="2"/>
  <c r="F15" i="2" s="1"/>
  <c r="A110" i="2" l="1"/>
  <c r="A111" i="2" s="1"/>
  <c r="A112" i="2" s="1"/>
  <c r="A106" i="2"/>
  <c r="A107" i="2" s="1"/>
  <c r="A108" i="2" s="1"/>
  <c r="A102" i="2"/>
  <c r="A103" i="2" s="1"/>
  <c r="A104" i="2" s="1"/>
  <c r="A99" i="2"/>
  <c r="A100" i="2" s="1"/>
  <c r="A93" i="2"/>
  <c r="A94" i="2" s="1"/>
  <c r="A95" i="2" s="1"/>
  <c r="A96" i="2" s="1"/>
  <c r="A97" i="2" s="1"/>
  <c r="A89" i="2"/>
  <c r="A90" i="2" s="1"/>
  <c r="A91" i="2" s="1"/>
  <c r="A85" i="2"/>
  <c r="A86" i="2" s="1"/>
  <c r="A87" i="2" s="1"/>
  <c r="A82" i="2"/>
  <c r="A83" i="2" s="1"/>
  <c r="A77" i="2"/>
  <c r="A78" i="2" s="1"/>
  <c r="A79" i="2" s="1"/>
  <c r="A80" i="2" s="1"/>
  <c r="A72" i="2"/>
  <c r="A73" i="2" s="1"/>
  <c r="A74" i="2" s="1"/>
  <c r="A75" i="2" s="1"/>
  <c r="A64" i="2"/>
  <c r="A65" i="2" s="1"/>
  <c r="A66" i="2" s="1"/>
  <c r="A67" i="2" s="1"/>
  <c r="A68" i="2" s="1"/>
  <c r="A69" i="2" s="1"/>
  <c r="A70" i="2" s="1"/>
  <c r="A60" i="2"/>
  <c r="A61" i="2" s="1"/>
  <c r="A62" i="2" s="1"/>
  <c r="A55" i="2"/>
  <c r="A56" i="2" s="1"/>
  <c r="A57" i="2" s="1"/>
  <c r="A58" i="2" s="1"/>
  <c r="A50" i="2"/>
  <c r="A51" i="2" s="1"/>
  <c r="A52" i="2" s="1"/>
  <c r="A53" i="2" s="1"/>
  <c r="F46" i="2"/>
  <c r="E46" i="2"/>
  <c r="D46" i="2"/>
  <c r="F45" i="2"/>
  <c r="F44" i="2"/>
  <c r="A44" i="2"/>
  <c r="A45" i="2" s="1"/>
  <c r="A46" i="2" s="1"/>
  <c r="A47" i="2" s="1"/>
  <c r="A48" i="2" s="1"/>
  <c r="E43" i="2"/>
  <c r="A38" i="2"/>
  <c r="A39" i="2" s="1"/>
  <c r="A40" i="2" s="1"/>
  <c r="A41" i="2" s="1"/>
  <c r="A42" i="2" s="1"/>
  <c r="A32" i="2"/>
  <c r="A33" i="2" s="1"/>
  <c r="A34" i="2" s="1"/>
  <c r="A35" i="2" s="1"/>
  <c r="A36" i="2" s="1"/>
  <c r="A28" i="2"/>
  <c r="A29" i="2" s="1"/>
  <c r="A30" i="2" s="1"/>
  <c r="A21" i="2"/>
  <c r="A22" i="2" s="1"/>
  <c r="A23" i="2" s="1"/>
  <c r="A24" i="2" s="1"/>
  <c r="A25" i="2" s="1"/>
  <c r="A26" i="2" s="1"/>
  <c r="A15" i="2"/>
  <c r="A16" i="2" s="1"/>
  <c r="A17" i="2" s="1"/>
  <c r="A18" i="2" s="1"/>
  <c r="A19" i="2" s="1"/>
  <c r="E11" i="2"/>
  <c r="F12" i="2" s="1"/>
  <c r="E10" i="2"/>
  <c r="F11" i="2" s="1"/>
  <c r="E9" i="2"/>
  <c r="F10" i="2" s="1"/>
  <c r="A9" i="2"/>
  <c r="A10" i="2" s="1"/>
  <c r="A11" i="2" s="1"/>
  <c r="A12" i="2" s="1"/>
  <c r="A13" i="2" s="1"/>
  <c r="E8" i="2"/>
  <c r="F9" i="2" s="1"/>
  <c r="E5" i="2"/>
  <c r="F6" i="2" s="1"/>
  <c r="E4" i="2"/>
  <c r="F5" i="2" s="1"/>
  <c r="E3" i="2"/>
  <c r="F4" i="2" s="1"/>
  <c r="A3" i="2"/>
  <c r="A4" i="2" s="1"/>
  <c r="A5" i="2" s="1"/>
  <c r="A6" i="2" s="1"/>
  <c r="A7" i="2" s="1"/>
  <c r="E2" i="2"/>
  <c r="F3" i="2" s="1"/>
</calcChain>
</file>

<file path=xl/sharedStrings.xml><?xml version="1.0" encoding="utf-8"?>
<sst xmlns="http://schemas.openxmlformats.org/spreadsheetml/2006/main" count="807" uniqueCount="519">
  <si>
    <t>SPSS CODE</t>
  </si>
  <si>
    <t>CODE</t>
  </si>
  <si>
    <t>english label</t>
  </si>
  <si>
    <t>dutch label</t>
  </si>
  <si>
    <t>answertype</t>
  </si>
  <si>
    <t>RESPNR</t>
  </si>
  <si>
    <t>resp</t>
  </si>
  <si>
    <t>Respondentnummer</t>
  </si>
  <si>
    <t>SUBGROEP</t>
  </si>
  <si>
    <t>age_grp</t>
  </si>
  <si>
    <t>Subgroep</t>
  </si>
  <si>
    <t>WEEGFAC</t>
  </si>
  <si>
    <t>stat_weight</t>
  </si>
  <si>
    <t>Weegfactor</t>
  </si>
  <si>
    <t>V01A</t>
  </si>
  <si>
    <t>shop_freq</t>
  </si>
  <si>
    <t>Hoe vaak doet men dagelijkse boodschappen binnen het huishouden</t>
  </si>
  <si>
    <t>V01B</t>
  </si>
  <si>
    <t>prep_freq</t>
  </si>
  <si>
    <t>Hoe vaak in de week bereidt men zelf een maaltijd binnen het huishouden</t>
  </si>
  <si>
    <t>V02</t>
  </si>
  <si>
    <t>preg</t>
  </si>
  <si>
    <t>Zwanger</t>
  </si>
  <si>
    <t>V03A</t>
  </si>
  <si>
    <t>immun_comp</t>
  </si>
  <si>
    <t>Immuunstoornis</t>
  </si>
  <si>
    <t>V03BTxt</t>
  </si>
  <si>
    <t>immun_comp_txt</t>
  </si>
  <si>
    <t>V04</t>
  </si>
  <si>
    <t>diet</t>
  </si>
  <si>
    <t>Specifiek voedingspatroon</t>
  </si>
  <si>
    <t>V05</t>
  </si>
  <si>
    <t>A1</t>
  </si>
  <si>
    <t>precut_let_vs_whole_head</t>
  </si>
  <si>
    <t>Wat koopt men vaker: voorgesneden sla, of een hele krop</t>
  </si>
  <si>
    <t>V06</t>
  </si>
  <si>
    <t>A2</t>
  </si>
  <si>
    <t>pre_cook_bbq_chick_vs_raw</t>
  </si>
  <si>
    <t>Als men kippenvlees koopt voor op de barbecue, is dit dan reeds voorgegaard</t>
  </si>
  <si>
    <t>V07</t>
  </si>
  <si>
    <t>ret_frost_meat_vs_fresh</t>
  </si>
  <si>
    <t>Wat koopt men vaker: ingevroren vlees of vers vlees</t>
  </si>
  <si>
    <t>V08</t>
  </si>
  <si>
    <t>org_meat_vs_meat</t>
  </si>
  <si>
    <t>Hoe vaak koopt men biologisch en/of scharrelvlees van de keren dat men vlees koopt</t>
  </si>
  <si>
    <t>V09</t>
  </si>
  <si>
    <t>A3</t>
  </si>
  <si>
    <t>pre_slice_loc_meat</t>
  </si>
  <si>
    <t>Als men gesneden vleeswaren koopt, door wie zijn de vleeswaren doorgaans gesneden en verpakt</t>
  </si>
  <si>
    <t>V10A</t>
  </si>
  <si>
    <t>B4.1</t>
  </si>
  <si>
    <t>loc_hamburger</t>
  </si>
  <si>
    <t>Verse rauwe hamburger</t>
  </si>
  <si>
    <t>V10B</t>
  </si>
  <si>
    <t>B4.2</t>
  </si>
  <si>
    <t>loc_minced_meat</t>
  </si>
  <si>
    <t>Rauw gehakt</t>
  </si>
  <si>
    <t>V10C</t>
  </si>
  <si>
    <t>B4.3</t>
  </si>
  <si>
    <t>loc_beefsteak</t>
  </si>
  <si>
    <t>Rauwe biefstuk</t>
  </si>
  <si>
    <t>V10D</t>
  </si>
  <si>
    <t>B4.4</t>
  </si>
  <si>
    <t>loc_chick_fil</t>
  </si>
  <si>
    <t>Rauwe kipfilet</t>
  </si>
  <si>
    <t>V10E</t>
  </si>
  <si>
    <t>B4.5</t>
  </si>
  <si>
    <t>loc_steak_tar</t>
  </si>
  <si>
    <t>Rauwe tartaar</t>
  </si>
  <si>
    <t>V10F</t>
  </si>
  <si>
    <t>B4.6</t>
  </si>
  <si>
    <t>loc_fil_amer</t>
  </si>
  <si>
    <t>Filet Americain</t>
  </si>
  <si>
    <t>V10G</t>
  </si>
  <si>
    <t>B4.7</t>
  </si>
  <si>
    <t>loc_carp</t>
  </si>
  <si>
    <t>Carpaccio</t>
  </si>
  <si>
    <t>V10H</t>
  </si>
  <si>
    <t>B4.8</t>
  </si>
  <si>
    <t>loc_dried_sausage</t>
  </si>
  <si>
    <t>Gedroogde worst</t>
  </si>
  <si>
    <t>V10I</t>
  </si>
  <si>
    <t>B4.9</t>
  </si>
  <si>
    <t>loc_salm</t>
  </si>
  <si>
    <t>Gerookte zalm</t>
  </si>
  <si>
    <t>V10J</t>
  </si>
  <si>
    <t>B4.10</t>
  </si>
  <si>
    <t>loc_rawmilk_cheese</t>
  </si>
  <si>
    <t>Zachte rauwmelkse kaas</t>
  </si>
  <si>
    <t>V10K</t>
  </si>
  <si>
    <t>B4.11</t>
  </si>
  <si>
    <t>loc_cooked_meat_prod</t>
  </si>
  <si>
    <t>Gekookte vleeswaar</t>
  </si>
  <si>
    <t>V10L</t>
  </si>
  <si>
    <t>B4.12</t>
  </si>
  <si>
    <t>loc_egg</t>
  </si>
  <si>
    <t>Eieren</t>
  </si>
  <si>
    <t>V10M</t>
  </si>
  <si>
    <t>B4.13</t>
  </si>
  <si>
    <t>loc_pate</t>
  </si>
  <si>
    <t>V11A</t>
  </si>
  <si>
    <t>B5.1</t>
  </si>
  <si>
    <t>time_hamburger</t>
  </si>
  <si>
    <t>V11B</t>
  </si>
  <si>
    <t>B5.2</t>
  </si>
  <si>
    <t>time_minced_meat</t>
  </si>
  <si>
    <t>V11C</t>
  </si>
  <si>
    <t>B5.3</t>
  </si>
  <si>
    <t>time_beefsteak</t>
  </si>
  <si>
    <t>V11D</t>
  </si>
  <si>
    <t>B5.4</t>
  </si>
  <si>
    <t>time_chick_fil</t>
  </si>
  <si>
    <t>V11E</t>
  </si>
  <si>
    <t>B5.5</t>
  </si>
  <si>
    <t>time_steak_tar</t>
  </si>
  <si>
    <t>V11F</t>
  </si>
  <si>
    <t>B5.6</t>
  </si>
  <si>
    <t>time_fil_amer</t>
  </si>
  <si>
    <t>V11G</t>
  </si>
  <si>
    <t>B5.7</t>
  </si>
  <si>
    <t>time_carp</t>
  </si>
  <si>
    <t>V11H</t>
  </si>
  <si>
    <t>B5.8</t>
  </si>
  <si>
    <t>time_dried_sausage</t>
  </si>
  <si>
    <t>V11I</t>
  </si>
  <si>
    <t>B5.9</t>
  </si>
  <si>
    <t>time_salm</t>
  </si>
  <si>
    <t>V11J</t>
  </si>
  <si>
    <t>B5.10</t>
  </si>
  <si>
    <t>time_rawmilk_cheese</t>
  </si>
  <si>
    <t>V11K</t>
  </si>
  <si>
    <t>B5.11</t>
  </si>
  <si>
    <t>time_cooked_meat_prod</t>
  </si>
  <si>
    <t>V11L</t>
  </si>
  <si>
    <t>B5.12</t>
  </si>
  <si>
    <t>time_egg</t>
  </si>
  <si>
    <t>V11M</t>
  </si>
  <si>
    <t>B5.13</t>
  </si>
  <si>
    <t>time_pate</t>
  </si>
  <si>
    <t>V12</t>
  </si>
  <si>
    <t>C6</t>
  </si>
  <si>
    <t>chick_fil_prep</t>
  </si>
  <si>
    <t>Hoe bereidt men meestal kipfilet</t>
  </si>
  <si>
    <t>V13</t>
  </si>
  <si>
    <t>C7</t>
  </si>
  <si>
    <t>ingredients_precut_lettuce</t>
  </si>
  <si>
    <t>Als men voorgesneden sla of salade koopt, worden hier dan zelfgesneden ingrediënten toegevoegd</t>
  </si>
  <si>
    <t>V14A</t>
  </si>
  <si>
    <t>C8</t>
  </si>
  <si>
    <t>cut_seq_meal</t>
  </si>
  <si>
    <t>Volgorde snijden voor een avondmaaltijd</t>
  </si>
  <si>
    <t>V14B</t>
  </si>
  <si>
    <t>Snijdt men op 1 en dezelfde zijde van de snijplank</t>
  </si>
  <si>
    <t>V14C</t>
  </si>
  <si>
    <t>Spoelt of wast men de snijplank tussentijds af</t>
  </si>
  <si>
    <t>V15A</t>
  </si>
  <si>
    <t>C9.1</t>
  </si>
  <si>
    <t>wash_freq_lettuce_whole</t>
  </si>
  <si>
    <t>Zelfgesneden krop sla</t>
  </si>
  <si>
    <t>V15B</t>
  </si>
  <si>
    <t>C9.2</t>
  </si>
  <si>
    <t>wash_freq_lettuce_precut</t>
  </si>
  <si>
    <t>Voorgesneden sla</t>
  </si>
  <si>
    <t>V15C</t>
  </si>
  <si>
    <t>C9.3</t>
  </si>
  <si>
    <t>wash_freq_raspb</t>
  </si>
  <si>
    <t>Verse, rauw te consumeren frambozen</t>
  </si>
  <si>
    <t>V15D</t>
  </si>
  <si>
    <t>C9.4</t>
  </si>
  <si>
    <t>wash_freq_sprout</t>
  </si>
  <si>
    <t>Verse, rauw te consumeren taugé</t>
  </si>
  <si>
    <t>V15E</t>
  </si>
  <si>
    <t>C9.5</t>
  </si>
  <si>
    <t>wash_freq_strawb</t>
  </si>
  <si>
    <t>Verse, rauw te consumeren aardbeien</t>
  </si>
  <si>
    <t>V16A</t>
  </si>
  <si>
    <t>Lunch</t>
  </si>
  <si>
    <t>V16B</t>
  </si>
  <si>
    <t>Avondmaaltijd</t>
  </si>
  <si>
    <t>V17A</t>
  </si>
  <si>
    <t>D10.1</t>
  </si>
  <si>
    <t>freq_brie</t>
  </si>
  <si>
    <t>Hoe vaak eet men brie</t>
  </si>
  <si>
    <t>V17B</t>
  </si>
  <si>
    <t>D10.2</t>
  </si>
  <si>
    <t>freq_chick_fil</t>
  </si>
  <si>
    <t>Hoe vaak eet men kipfilet</t>
  </si>
  <si>
    <t>V17C</t>
  </si>
  <si>
    <t>D10.3</t>
  </si>
  <si>
    <t>freq_steak_tar</t>
  </si>
  <si>
    <t>Hoe vaak eet men tartaar</t>
  </si>
  <si>
    <t>V17D</t>
  </si>
  <si>
    <t>D10.4</t>
  </si>
  <si>
    <t>freq_beefsteak</t>
  </si>
  <si>
    <t>Hoe vaak eet men biefstuk</t>
  </si>
  <si>
    <t>V17E</t>
  </si>
  <si>
    <t>D10.5</t>
  </si>
  <si>
    <t>freq_meatball</t>
  </si>
  <si>
    <t>Hoe vaak eet men zelfbereide gehaktballen</t>
  </si>
  <si>
    <t>V17F</t>
  </si>
  <si>
    <t>D10.6</t>
  </si>
  <si>
    <t>freq_raw_milk</t>
  </si>
  <si>
    <t>Hoe vaak eet men rauwe, ongekookte melk van de boerderij</t>
  </si>
  <si>
    <t>V17G</t>
  </si>
  <si>
    <t>D10.7</t>
  </si>
  <si>
    <t>freq_mayo</t>
  </si>
  <si>
    <t>Hoe vaak eet men zelfbereide mayonaise bereid met rauwe eieren</t>
  </si>
  <si>
    <t>V17H</t>
  </si>
  <si>
    <t>D10.8</t>
  </si>
  <si>
    <t>freq_dessert</t>
  </si>
  <si>
    <t>Hoe vaak eet men zelfbereide toetjes waar rauwe eieren inzitten</t>
  </si>
  <si>
    <t>V17I</t>
  </si>
  <si>
    <t>D10.9</t>
  </si>
  <si>
    <t>freq_table_egg</t>
  </si>
  <si>
    <t>Hoe vaak eet men gekookte eieren bij bijv. ontbijt of lunch</t>
  </si>
  <si>
    <t>V17J</t>
  </si>
  <si>
    <t>D10.10</t>
  </si>
  <si>
    <t>freq_fried_egg</t>
  </si>
  <si>
    <t>Hoe vaak eet men gebakken ei</t>
  </si>
  <si>
    <t>V17K</t>
  </si>
  <si>
    <t>D10.11</t>
  </si>
  <si>
    <t>freq_pesto</t>
  </si>
  <si>
    <t>Hoe vaak eet men groene pesto gemaakt van basilicum</t>
  </si>
  <si>
    <t>V17L</t>
  </si>
  <si>
    <t>D10.12</t>
  </si>
  <si>
    <t>freq_carp</t>
  </si>
  <si>
    <t>Hoe vaak eet men rauwe rundercarpaccio</t>
  </si>
  <si>
    <t>V17M</t>
  </si>
  <si>
    <t>D10.13</t>
  </si>
  <si>
    <t>freq_sushi</t>
  </si>
  <si>
    <t>Hoe vaak eet men sushi, bereid met rauwe vis</t>
  </si>
  <si>
    <t>V17N</t>
  </si>
  <si>
    <t>D10.14</t>
  </si>
  <si>
    <t>freq_salm_fil</t>
  </si>
  <si>
    <t>Hoe vaak eet men rauwe gerookte zalmfilet</t>
  </si>
  <si>
    <t>V18</t>
  </si>
  <si>
    <t>D21</t>
  </si>
  <si>
    <t>brie_rawmilk_vs_brie</t>
  </si>
  <si>
    <t>Hoe vaak eet men met rauwe melk bereide Brie, van de keren dat men Brie eet</t>
  </si>
  <si>
    <t>V19</t>
  </si>
  <si>
    <t>D11</t>
  </si>
  <si>
    <t>pref_steak_tar</t>
  </si>
  <si>
    <t>Hoe eet men meestal tartaar</t>
  </si>
  <si>
    <t>V20</t>
  </si>
  <si>
    <t>D12</t>
  </si>
  <si>
    <t>pref_beefsteak</t>
  </si>
  <si>
    <t>Hoe eet men meestal biefstuk</t>
  </si>
  <si>
    <t>V21</t>
  </si>
  <si>
    <t>D13</t>
  </si>
  <si>
    <t>pref_meatball</t>
  </si>
  <si>
    <t>Hoe eet men meestal zelfbereide gehaktbal</t>
  </si>
  <si>
    <t>V22</t>
  </si>
  <si>
    <t>D14</t>
  </si>
  <si>
    <t>freq_meatball_dough</t>
  </si>
  <si>
    <t>Hoe vaak eet/proeft men rauw gehaktballenbeslag/-mengsel</t>
  </si>
  <si>
    <t>V23</t>
  </si>
  <si>
    <t>D15</t>
  </si>
  <si>
    <t>size_meatball_dough</t>
  </si>
  <si>
    <t>Als men rauw gehaktballenbeslag/ -mengsel eet/proeft, om hoeveel gehakt gaat het dan in het algemeen</t>
  </si>
  <si>
    <t>V24</t>
  </si>
  <si>
    <t>D16</t>
  </si>
  <si>
    <t>pref_dessert</t>
  </si>
  <si>
    <t>Welk van deze zelfbereide toetjes met rauwe eieren eet men het vaakst</t>
  </si>
  <si>
    <t>V24Txt</t>
  </si>
  <si>
    <t>dessert_txt</t>
  </si>
  <si>
    <t>Anders(text)</t>
  </si>
  <si>
    <t>V25</t>
  </si>
  <si>
    <t>D17</t>
  </si>
  <si>
    <t>pref_table_egg</t>
  </si>
  <si>
    <t>Als men een ei eet, is dit ei dan meestal rauw, zachtgekookt of hardgekookt</t>
  </si>
  <si>
    <t>V26</t>
  </si>
  <si>
    <t>D18</t>
  </si>
  <si>
    <t>pref_fried_egg</t>
  </si>
  <si>
    <t>Als men een gebakken ei eet, hoe is dit dan meestal gebakken</t>
  </si>
  <si>
    <t>V27</t>
  </si>
  <si>
    <t>D22</t>
  </si>
  <si>
    <t>homemade_pesto_vs_retail</t>
  </si>
  <si>
    <t>Wat eet men vaker: zelfbereide pesto of niet zelfbereide pesto</t>
  </si>
  <si>
    <t>V28</t>
  </si>
  <si>
    <t>D23</t>
  </si>
  <si>
    <t>retail_lettuce_vs_homegrown</t>
  </si>
  <si>
    <t>Wat eet men vaker: sla uit de winkel of zelfgeteelde sla</t>
  </si>
  <si>
    <t>V29</t>
  </si>
  <si>
    <t>D24</t>
  </si>
  <si>
    <t>retail_blackb_vs_selfp_blackb</t>
  </si>
  <si>
    <t>Wat eet men vaker: verse in de winkel gekochte bramen, of verse zelfgeplukte bramen</t>
  </si>
  <si>
    <t>V30</t>
  </si>
  <si>
    <t>D25</t>
  </si>
  <si>
    <t>raspb_raw_vs_heated</t>
  </si>
  <si>
    <t>Eet men aangekochte diepvriesframbozen voornamelijk rauw of in verhitte bereidingen</t>
  </si>
  <si>
    <t>V31</t>
  </si>
  <si>
    <t>D19</t>
  </si>
  <si>
    <t>freq_dough</t>
  </si>
  <si>
    <t>Hoe vaak eet/ proeft men beslag met rauwe eieren bestemd voor het maken van gebakswaren</t>
  </si>
  <si>
    <t>V32</t>
  </si>
  <si>
    <t>D20</t>
  </si>
  <si>
    <t>size_dough</t>
  </si>
  <si>
    <t>Als men beslag met rauwe eieren eet/proeft, om hoeveel beslag gaat het dan in het algemeen</t>
  </si>
  <si>
    <t>V33</t>
  </si>
  <si>
    <t>freq_meatdinner</t>
  </si>
  <si>
    <t>Hoe vaak eet men vlees bij (of in) de warme maaltijd</t>
  </si>
  <si>
    <t>GESL</t>
  </si>
  <si>
    <t>sex</t>
  </si>
  <si>
    <t>Geslacht</t>
  </si>
  <si>
    <t>LFT_KLAS</t>
  </si>
  <si>
    <t>age_class</t>
  </si>
  <si>
    <t>Leeftijd (in klassen)</t>
  </si>
  <si>
    <t>LFT_JAAR</t>
  </si>
  <si>
    <t>age_year</t>
  </si>
  <si>
    <t>Leeftijd (in jaren)</t>
  </si>
  <si>
    <t>HH_SAMENS</t>
  </si>
  <si>
    <t>hh_comp</t>
  </si>
  <si>
    <t>HH samenstelling</t>
  </si>
  <si>
    <t>HH_INKOMEN</t>
  </si>
  <si>
    <t>hh_income</t>
  </si>
  <si>
    <t>HH inkomen (netto)</t>
  </si>
  <si>
    <t>OPL</t>
  </si>
  <si>
    <t>edu</t>
  </si>
  <si>
    <t>Opleiding</t>
  </si>
  <si>
    <t>OPL_VOLT</t>
  </si>
  <si>
    <t>edu_completed</t>
  </si>
  <si>
    <t>Opleiding (hoogst voltooid)</t>
  </si>
  <si>
    <t>OPLHKW</t>
  </si>
  <si>
    <t>edu_breadwinner</t>
  </si>
  <si>
    <t>Opleiding hoofdkostwinner</t>
  </si>
  <si>
    <t>STEDELIJK</t>
  </si>
  <si>
    <t>urban</t>
  </si>
  <si>
    <t>Stedelijkheid</t>
  </si>
  <si>
    <t>DISTRICT</t>
  </si>
  <si>
    <t>district</t>
  </si>
  <si>
    <t>District</t>
  </si>
  <si>
    <t>POSTCODE</t>
  </si>
  <si>
    <t>PC_4</t>
  </si>
  <si>
    <t>Postcode (numeriek)</t>
  </si>
  <si>
    <t>ETNICITEIT</t>
  </si>
  <si>
    <t>etnicity</t>
  </si>
  <si>
    <t>Etniciteit</t>
  </si>
  <si>
    <t>ANSWER</t>
  </si>
  <si>
    <t>DESC</t>
  </si>
  <si>
    <t>VALUE</t>
  </si>
  <si>
    <t>LOW</t>
  </si>
  <si>
    <t>HIGH</t>
  </si>
  <si>
    <t>4 in 4</t>
  </si>
  <si>
    <t>3 in 4</t>
  </si>
  <si>
    <t>2 in 4</t>
  </si>
  <si>
    <t>1 in 4</t>
  </si>
  <si>
    <t>0 in 4</t>
  </si>
  <si>
    <t>don't do</t>
  </si>
  <si>
    <t>don't know</t>
  </si>
  <si>
    <t>sliced to order</t>
  </si>
  <si>
    <t>sliced by manufacturer</t>
  </si>
  <si>
    <t>sliced in retail</t>
  </si>
  <si>
    <t>direct consumption</t>
  </si>
  <si>
    <t>room</t>
  </si>
  <si>
    <t>fridge</t>
  </si>
  <si>
    <t>freezer</t>
  </si>
  <si>
    <t>1-2 days</t>
  </si>
  <si>
    <t>3-4 days</t>
  </si>
  <si>
    <t>5-7 days</t>
  </si>
  <si>
    <t>8-14 days</t>
  </si>
  <si>
    <t>&gt; 14 days</t>
  </si>
  <si>
    <t>purchased as whole, then cut at home</t>
  </si>
  <si>
    <t>purchased as whole, prepared whole</t>
  </si>
  <si>
    <t>pre-cut in retail</t>
  </si>
  <si>
    <t>all above categories equally often</t>
  </si>
  <si>
    <t>no, almost never</t>
  </si>
  <si>
    <t>no, only addition of dressing</t>
  </si>
  <si>
    <t>yes, often</t>
  </si>
  <si>
    <t>yes, half the time</t>
  </si>
  <si>
    <t>first meat, then lettuce</t>
  </si>
  <si>
    <t>first lettuce, then meat</t>
  </si>
  <si>
    <t>no standard sequence</t>
  </si>
  <si>
    <t>0 in 2</t>
  </si>
  <si>
    <t>1 in 2</t>
  </si>
  <si>
    <t>2 in 2</t>
  </si>
  <si>
    <t>&gt; 3 times a week</t>
  </si>
  <si>
    <t>2-3 times a week</t>
  </si>
  <si>
    <t>1 time a week</t>
  </si>
  <si>
    <t>2-3 times a month</t>
  </si>
  <si>
    <t>1 time a month</t>
  </si>
  <si>
    <t>&lt; 1 time a month</t>
  </si>
  <si>
    <t>well done</t>
  </si>
  <si>
    <t>medium</t>
  </si>
  <si>
    <t>raw (with dinner)</t>
  </si>
  <si>
    <t>raw (on sandwich)</t>
  </si>
  <si>
    <t>medium rare</t>
  </si>
  <si>
    <t>rare</t>
  </si>
  <si>
    <t>&lt; once a month</t>
  </si>
  <si>
    <t>&gt; once a month, but &lt; once a week</t>
  </si>
  <si>
    <t>&gt;= once a week</t>
  </si>
  <si>
    <t>&lt; 1 teaspoon</t>
  </si>
  <si>
    <t>1 teaspoon</t>
  </si>
  <si>
    <t>tiramisu</t>
  </si>
  <si>
    <t>bavarois</t>
  </si>
  <si>
    <t>arretjescake</t>
  </si>
  <si>
    <t>chocolate mousse</t>
  </si>
  <si>
    <t>chipolata pudding</t>
  </si>
  <si>
    <t>other…</t>
  </si>
  <si>
    <t>raw</t>
  </si>
  <si>
    <t>soft-boiled</t>
  </si>
  <si>
    <t>hard-boiled</t>
  </si>
  <si>
    <t>fried egg with liquid yolk</t>
  </si>
  <si>
    <t>fried egg with solid yolk</t>
  </si>
  <si>
    <t>omelette or scrambled egg</t>
  </si>
  <si>
    <t>other preference</t>
  </si>
  <si>
    <t>&lt; once a month</t>
  </si>
  <si>
    <t>&lt; once a week</t>
  </si>
  <si>
    <t>CODE.SUPP</t>
  </si>
  <si>
    <t>B4.x</t>
  </si>
  <si>
    <t>B5.14</t>
  </si>
  <si>
    <t>B5.x</t>
  </si>
  <si>
    <t>C9.x</t>
  </si>
  <si>
    <t>D10.x</t>
  </si>
  <si>
    <t>Pate</t>
  </si>
  <si>
    <t>Fresh hamburger</t>
  </si>
  <si>
    <t>Minced meat</t>
  </si>
  <si>
    <t>Beefsteak</t>
  </si>
  <si>
    <t>Chicken breast</t>
  </si>
  <si>
    <t>Steak tartare</t>
  </si>
  <si>
    <t>Dried sausage</t>
  </si>
  <si>
    <t>Smoked salmon</t>
  </si>
  <si>
    <t>Cooked meat products</t>
  </si>
  <si>
    <t>Eggs</t>
  </si>
  <si>
    <t>Soft raw milk cheese</t>
  </si>
  <si>
    <t>Homecut lettuce</t>
  </si>
  <si>
    <t>Precut lettuce</t>
  </si>
  <si>
    <t>Fresh, raw consumed raspberries</t>
  </si>
  <si>
    <t>Fresh, raw consumed beansprouts</t>
  </si>
  <si>
    <t>Fresh, raw consumed strawberries</t>
  </si>
  <si>
    <t>Brie cheese</t>
  </si>
  <si>
    <t>Home made meatballs</t>
  </si>
  <si>
    <t>Raw milk, not heated</t>
  </si>
  <si>
    <t>Boiled table eggs</t>
  </si>
  <si>
    <t>Fried table eggs</t>
  </si>
  <si>
    <t>Green pesto, made from basil</t>
  </si>
  <si>
    <t>Carpaccio, not heated</t>
  </si>
  <si>
    <t>Sushi, prepared with raw fish</t>
  </si>
  <si>
    <t>Smoked salmon, not heated</t>
  </si>
  <si>
    <t>1 tablespoon</t>
  </si>
  <si>
    <t>&gt; 1 tablespoon</t>
  </si>
  <si>
    <t>Fresh hamburger (direct consumption, room, fridge, freezer)</t>
  </si>
  <si>
    <t>Minced meat (direct consumption, room, fridge, freezer)</t>
  </si>
  <si>
    <t>Beefsteak (direct consumption, room, fridge, freezer)</t>
  </si>
  <si>
    <t>Chicken breast (direct consumption, room, fridge, freezer)</t>
  </si>
  <si>
    <t>Carpaccio (direct consumption, room, fridge, freezer)</t>
  </si>
  <si>
    <t>Dried sausage (direct consumption, room, fridge, freezer)</t>
  </si>
  <si>
    <t>Smoked salmon (direct consumption, room, fridge, freezer)</t>
  </si>
  <si>
    <t>Soft raw milk cheese (direct consumption, room, fridge, freezer)</t>
  </si>
  <si>
    <t>Cooked meat products (direct consumption, room, fridge, freezer)</t>
  </si>
  <si>
    <t>Eggs (direct consumption, room, fridge, freezer)</t>
  </si>
  <si>
    <t>Pate (direct consumption, room, fridge, freezer)</t>
  </si>
  <si>
    <t>Home made mayonaise containing raw eggs</t>
  </si>
  <si>
    <t>Home made desserts containing raw eggs</t>
  </si>
  <si>
    <t xml:space="preserve">Meatball dough </t>
  </si>
  <si>
    <t xml:space="preserve">Pastry dough, containing raw eggs </t>
  </si>
  <si>
    <t>Meatball dough</t>
  </si>
  <si>
    <t>Beef steak (well done, medium, medium rare, rare)</t>
  </si>
  <si>
    <t>Home made meatball (well done, medium)</t>
  </si>
  <si>
    <t>Boiled table eggs (raw, soft-boiled, hard-boiled)</t>
  </si>
  <si>
    <t>Fried table eggs (fried egg with liquid yolk, fried egg with solid yolk, omelette or scrambled egg, other preference)</t>
  </si>
  <si>
    <t>Pre-slice location of meat products (sliced to order, sliced by manufacturer, sliced in retail)</t>
  </si>
  <si>
    <t>H1</t>
  </si>
  <si>
    <t>PURCHASE (fractions)</t>
  </si>
  <si>
    <t>H2</t>
  </si>
  <si>
    <t>H3</t>
  </si>
  <si>
    <t>H4</t>
  </si>
  <si>
    <t>H5</t>
  </si>
  <si>
    <t>H6</t>
  </si>
  <si>
    <t>H7</t>
  </si>
  <si>
    <t>H8</t>
  </si>
  <si>
    <t>STORAGE</t>
  </si>
  <si>
    <t>Time in fridge (days)</t>
  </si>
  <si>
    <t>Location (fractions)</t>
  </si>
  <si>
    <t>PREPARATION</t>
  </si>
  <si>
    <t>Cutting (fractions)</t>
  </si>
  <si>
    <t>H9</t>
  </si>
  <si>
    <t>Frequency (per year)</t>
  </si>
  <si>
    <t>CONSUMPTION</t>
  </si>
  <si>
    <t>Quantity (grams)</t>
  </si>
  <si>
    <t>Preference (fractions)</t>
  </si>
  <si>
    <t>H10</t>
  </si>
  <si>
    <t>H11</t>
  </si>
  <si>
    <t>figure label</t>
  </si>
  <si>
    <t>text used for generating figure captions</t>
  </si>
  <si>
    <t>Time in fridge:</t>
  </si>
  <si>
    <t>Storage location:</t>
  </si>
  <si>
    <t>Purchase:</t>
  </si>
  <si>
    <t>Precooked chicken for BBQ</t>
  </si>
  <si>
    <t>Chicken breast cut at home</t>
  </si>
  <si>
    <t>"Meat before lettuce"</t>
  </si>
  <si>
    <t>Cutting:</t>
  </si>
  <si>
    <t>Fraction precut lettuce with homecut ingredients</t>
  </si>
  <si>
    <t xml:space="preserve">Cons. frequency.: </t>
  </si>
  <si>
    <t>Cons. quantity:</t>
  </si>
  <si>
    <t>Cons. preference:</t>
  </si>
  <si>
    <t>Home made pesto</t>
  </si>
  <si>
    <t>Lettuce, not home grown</t>
  </si>
  <si>
    <t>Self-picked blackberries</t>
  </si>
  <si>
    <t>Frozen raspberries, consumed unheated</t>
  </si>
  <si>
    <t>Brie, containing raw milk</t>
  </si>
  <si>
    <t>table label</t>
  </si>
  <si>
    <t>c1</t>
  </si>
  <si>
    <t>c2</t>
  </si>
  <si>
    <t>text</t>
  </si>
  <si>
    <t>Steak tartare (direct consumption, room, fridge, freezer)</t>
  </si>
  <si>
    <t>Filet americain (direct consumption, room, fridge, freezer)</t>
  </si>
  <si>
    <t>raw with dinner</t>
  </si>
  <si>
    <t>raw on sandwich</t>
  </si>
  <si>
    <t>liquid yolk</t>
  </si>
  <si>
    <t>solid yolk</t>
  </si>
  <si>
    <t>omelette or scrambled</t>
  </si>
  <si>
    <t>other</t>
  </si>
  <si>
    <t>Beef steak</t>
  </si>
  <si>
    <t>Home made meatball</t>
  </si>
  <si>
    <t>product</t>
  </si>
  <si>
    <t>Filet americain</t>
  </si>
  <si>
    <t>Without washing (fractions)</t>
  </si>
  <si>
    <t>Without washing:</t>
  </si>
  <si>
    <t>Steak tartare (well done, medium, raw with dinner, raw on sandwich)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</si>
</sst>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  <family val="2"/>
      <charset val="1"/>
    </font>
    <font>
      <b/>
      <sz val="10"/>
      <color theme="1"/>
      <name val="Arial Unicode MS"/>
      <family val="2"/>
    </font>
    <font>
      <sz val="10"/>
      <color theme="1"/>
      <name val="Arial Unicode MS"/>
      <family val="2"/>
    </font>
    <font>
      <b/>
      <sz val="10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ont="1" applyFill="1"/>
    <xf numFmtId="0" fontId="0" fillId="0" borderId="0" xfId="0"/>
    <xf numFmtId="0" fontId="0" fillId="0" borderId="0" xfId="0" applyAlignment="1">
      <alignment horizontal="left"/>
    </xf>
    <xf numFmtId="0" fontId="0" fillId="0" borderId="1" xfId="0" applyFont="1" applyBorder="1"/>
    <xf numFmtId="0" fontId="0" fillId="0" borderId="0" xfId="0" applyFill="1" applyBorder="1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4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5" borderId="4" xfId="0" applyFont="1" applyFill="1" applyBorder="1"/>
    <xf numFmtId="0" fontId="3" fillId="0" borderId="5" xfId="0" applyFont="1" applyBorder="1"/>
    <xf numFmtId="0" fontId="3" fillId="0" borderId="5" xfId="0" applyFont="1" applyFill="1" applyBorder="1"/>
    <xf numFmtId="0" fontId="3" fillId="0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J107"/>
  <sheetViews>
    <sheetView tabSelected="1" topLeftCell="A67" zoomScale="90" zoomScaleNormal="90" workbookViewId="0">
      <selection activeCell="F83" sqref="F83"/>
    </sheetView>
  </sheetViews>
  <sheetFormatPr defaultRowHeight="12.75" x14ac:dyDescent="0.2"/>
  <cols>
    <col min="1" max="1" width="13.5"/>
    <col min="2" max="2" width="12.1640625" customWidth="1"/>
    <col min="3" max="3" width="31.5" customWidth="1"/>
    <col min="4" max="4" width="32.5" customWidth="1"/>
    <col min="5" max="5" width="12.1640625" customWidth="1"/>
    <col min="6" max="6" width="48.33203125" customWidth="1"/>
    <col min="7" max="7" width="47.33203125" customWidth="1"/>
    <col min="8" max="8" width="8.83203125"/>
    <col min="9" max="9" width="10.1640625" bestFit="1" customWidth="1"/>
    <col min="10" max="1024" width="8.83203125"/>
  </cols>
  <sheetData>
    <row r="1" spans="1:7" ht="13.5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482</v>
      </c>
      <c r="G1" s="1" t="s">
        <v>500</v>
      </c>
    </row>
    <row r="2" spans="1:7" x14ac:dyDescent="0.2">
      <c r="A2" t="s">
        <v>5</v>
      </c>
      <c r="C2" t="s">
        <v>6</v>
      </c>
      <c r="D2" t="s">
        <v>7</v>
      </c>
      <c r="F2" s="15" t="s">
        <v>483</v>
      </c>
    </row>
    <row r="3" spans="1:7" x14ac:dyDescent="0.2">
      <c r="A3" t="s">
        <v>8</v>
      </c>
      <c r="C3" t="s">
        <v>9</v>
      </c>
      <c r="D3" t="s">
        <v>10</v>
      </c>
      <c r="F3" s="16" t="s">
        <v>486</v>
      </c>
    </row>
    <row r="4" spans="1:7" x14ac:dyDescent="0.2">
      <c r="A4" t="s">
        <v>11</v>
      </c>
      <c r="C4" t="s">
        <v>12</v>
      </c>
      <c r="D4" t="s">
        <v>13</v>
      </c>
      <c r="F4" s="16" t="s">
        <v>485</v>
      </c>
    </row>
    <row r="5" spans="1:7" x14ac:dyDescent="0.2">
      <c r="A5" t="s">
        <v>14</v>
      </c>
      <c r="C5" t="s">
        <v>15</v>
      </c>
      <c r="D5" t="s">
        <v>16</v>
      </c>
      <c r="F5" s="16" t="s">
        <v>484</v>
      </c>
    </row>
    <row r="6" spans="1:7" x14ac:dyDescent="0.2">
      <c r="A6" t="s">
        <v>17</v>
      </c>
      <c r="C6" t="s">
        <v>18</v>
      </c>
      <c r="D6" t="s">
        <v>19</v>
      </c>
      <c r="F6" s="16" t="s">
        <v>490</v>
      </c>
    </row>
    <row r="7" spans="1:7" x14ac:dyDescent="0.2">
      <c r="A7" t="s">
        <v>20</v>
      </c>
      <c r="C7" t="s">
        <v>21</v>
      </c>
      <c r="D7" t="s">
        <v>22</v>
      </c>
      <c r="F7" s="16" t="s">
        <v>517</v>
      </c>
    </row>
    <row r="8" spans="1:7" x14ac:dyDescent="0.2">
      <c r="A8" t="s">
        <v>23</v>
      </c>
      <c r="C8" t="s">
        <v>24</v>
      </c>
      <c r="D8" t="s">
        <v>25</v>
      </c>
      <c r="F8" s="17" t="s">
        <v>492</v>
      </c>
    </row>
    <row r="9" spans="1:7" ht="15" x14ac:dyDescent="0.2">
      <c r="A9" t="s">
        <v>26</v>
      </c>
      <c r="C9" t="s">
        <v>27</v>
      </c>
      <c r="D9" t="s">
        <v>25</v>
      </c>
      <c r="F9" s="17" t="s">
        <v>493</v>
      </c>
      <c r="G9" s="14"/>
    </row>
    <row r="10" spans="1:7" ht="15.75" thickBot="1" x14ac:dyDescent="0.25">
      <c r="A10" t="s">
        <v>28</v>
      </c>
      <c r="C10" t="s">
        <v>29</v>
      </c>
      <c r="D10" t="s">
        <v>30</v>
      </c>
      <c r="F10" s="18" t="s">
        <v>494</v>
      </c>
      <c r="G10" s="14"/>
    </row>
    <row r="11" spans="1:7" s="2" customFormat="1" ht="15" x14ac:dyDescent="0.2">
      <c r="B11" s="2" t="s">
        <v>461</v>
      </c>
      <c r="E11" s="2">
        <v>0</v>
      </c>
      <c r="G11" s="6" t="s">
        <v>462</v>
      </c>
    </row>
    <row r="12" spans="1:7" ht="15" x14ac:dyDescent="0.3">
      <c r="A12" t="s">
        <v>31</v>
      </c>
      <c r="B12" t="s">
        <v>32</v>
      </c>
      <c r="C12" t="s">
        <v>33</v>
      </c>
      <c r="D12" t="s">
        <v>34</v>
      </c>
      <c r="E12">
        <v>2</v>
      </c>
      <c r="F12" t="str">
        <f>$F$3&amp;" "&amp;G12</f>
        <v>Purchase: Precut lettuce</v>
      </c>
      <c r="G12" s="7" t="s">
        <v>425</v>
      </c>
    </row>
    <row r="13" spans="1:7" ht="15" x14ac:dyDescent="0.3">
      <c r="A13" t="s">
        <v>35</v>
      </c>
      <c r="B13" t="s">
        <v>36</v>
      </c>
      <c r="C13" t="s">
        <v>37</v>
      </c>
      <c r="D13" t="s">
        <v>38</v>
      </c>
      <c r="E13">
        <v>2</v>
      </c>
      <c r="F13" s="2" t="str">
        <f>$F$3&amp;" "&amp;G13</f>
        <v>Purchase: Precooked chicken for BBQ</v>
      </c>
      <c r="G13" s="7" t="s">
        <v>487</v>
      </c>
    </row>
    <row r="14" spans="1:7" x14ac:dyDescent="0.2">
      <c r="A14" t="s">
        <v>39</v>
      </c>
      <c r="C14" t="s">
        <v>40</v>
      </c>
      <c r="D14" t="s">
        <v>41</v>
      </c>
    </row>
    <row r="15" spans="1:7" x14ac:dyDescent="0.2">
      <c r="A15" t="s">
        <v>42</v>
      </c>
      <c r="C15" t="s">
        <v>43</v>
      </c>
      <c r="D15" t="s">
        <v>44</v>
      </c>
    </row>
    <row r="16" spans="1:7" ht="30" x14ac:dyDescent="0.3">
      <c r="A16" t="s">
        <v>45</v>
      </c>
      <c r="B16" t="s">
        <v>46</v>
      </c>
      <c r="C16" t="s">
        <v>47</v>
      </c>
      <c r="D16" t="s">
        <v>48</v>
      </c>
      <c r="E16">
        <v>1</v>
      </c>
      <c r="F16" t="str">
        <f>$F$3&amp;" "&amp;SUBSTITUTE(G16,"(sliced to order, sliced by manufacturer, sliced in retail)","")</f>
        <v xml:space="preserve">Purchase: Pre-slice location of meat products </v>
      </c>
      <c r="G16" s="7" t="s">
        <v>460</v>
      </c>
    </row>
    <row r="17" spans="1:10" s="2" customFormat="1" ht="15" x14ac:dyDescent="0.3">
      <c r="B17" s="2" t="s">
        <v>463</v>
      </c>
      <c r="E17" s="2">
        <v>0</v>
      </c>
      <c r="G17" s="10" t="s">
        <v>470</v>
      </c>
    </row>
    <row r="18" spans="1:10" s="2" customFormat="1" ht="15" x14ac:dyDescent="0.3">
      <c r="B18" s="2" t="s">
        <v>464</v>
      </c>
      <c r="E18" s="2">
        <v>0</v>
      </c>
      <c r="G18" s="10" t="s">
        <v>472</v>
      </c>
    </row>
    <row r="19" spans="1:10" ht="30" x14ac:dyDescent="0.3">
      <c r="A19" t="s">
        <v>49</v>
      </c>
      <c r="B19" t="s">
        <v>50</v>
      </c>
      <c r="C19" t="s">
        <v>51</v>
      </c>
      <c r="D19" t="s">
        <v>52</v>
      </c>
      <c r="E19">
        <v>1</v>
      </c>
      <c r="F19" t="str">
        <f>$F$4&amp;" "&amp;SUBSTITUTE(G19,"(direct consumption, room, fridge, freezer)","")</f>
        <v xml:space="preserve">Storage location: Fresh hamburger </v>
      </c>
      <c r="G19" s="7" t="s">
        <v>440</v>
      </c>
    </row>
    <row r="20" spans="1:10" ht="30" x14ac:dyDescent="0.3">
      <c r="A20" t="s">
        <v>53</v>
      </c>
      <c r="B20" t="s">
        <v>54</v>
      </c>
      <c r="C20" t="s">
        <v>55</v>
      </c>
      <c r="D20" t="s">
        <v>56</v>
      </c>
      <c r="E20">
        <v>1</v>
      </c>
      <c r="F20" s="2" t="str">
        <f t="shared" ref="F20:F31" si="0">$F$4&amp;" "&amp;SUBSTITUTE(G20,"(direct consumption, room, fridge, freezer)","")</f>
        <v xml:space="preserve">Storage location: Minced meat </v>
      </c>
      <c r="G20" s="7" t="s">
        <v>441</v>
      </c>
      <c r="J20" s="2"/>
    </row>
    <row r="21" spans="1:10" ht="30" x14ac:dyDescent="0.3">
      <c r="A21" t="s">
        <v>57</v>
      </c>
      <c r="B21" t="s">
        <v>58</v>
      </c>
      <c r="C21" t="s">
        <v>59</v>
      </c>
      <c r="D21" t="s">
        <v>60</v>
      </c>
      <c r="E21">
        <v>1</v>
      </c>
      <c r="F21" s="2" t="str">
        <f t="shared" si="0"/>
        <v xml:space="preserve">Storage location: Beefsteak </v>
      </c>
      <c r="G21" s="7" t="s">
        <v>442</v>
      </c>
      <c r="J21" s="2"/>
    </row>
    <row r="22" spans="1:10" ht="30" x14ac:dyDescent="0.3">
      <c r="A22" t="s">
        <v>61</v>
      </c>
      <c r="B22" t="s">
        <v>62</v>
      </c>
      <c r="C22" t="s">
        <v>63</v>
      </c>
      <c r="D22" t="s">
        <v>64</v>
      </c>
      <c r="E22">
        <v>1</v>
      </c>
      <c r="F22" s="2" t="str">
        <f t="shared" si="0"/>
        <v xml:space="preserve">Storage location: Chicken breast </v>
      </c>
      <c r="G22" s="7" t="s">
        <v>443</v>
      </c>
      <c r="J22" s="2"/>
    </row>
    <row r="23" spans="1:10" ht="30" x14ac:dyDescent="0.3">
      <c r="A23" t="s">
        <v>65</v>
      </c>
      <c r="B23" t="s">
        <v>66</v>
      </c>
      <c r="C23" t="s">
        <v>67</v>
      </c>
      <c r="D23" t="s">
        <v>68</v>
      </c>
      <c r="E23">
        <v>1</v>
      </c>
      <c r="F23" s="2" t="str">
        <f t="shared" si="0"/>
        <v xml:space="preserve">Storage location: Steak tartare </v>
      </c>
      <c r="G23" s="8" t="s">
        <v>504</v>
      </c>
      <c r="J23" s="2"/>
    </row>
    <row r="24" spans="1:10" ht="30" x14ac:dyDescent="0.3">
      <c r="A24" t="s">
        <v>69</v>
      </c>
      <c r="B24" t="s">
        <v>70</v>
      </c>
      <c r="C24" t="s">
        <v>71</v>
      </c>
      <c r="D24" t="s">
        <v>72</v>
      </c>
      <c r="E24">
        <v>1</v>
      </c>
      <c r="F24" s="2" t="str">
        <f t="shared" si="0"/>
        <v xml:space="preserve">Storage location: Filet americain </v>
      </c>
      <c r="G24" s="7" t="s">
        <v>505</v>
      </c>
      <c r="J24" s="2"/>
    </row>
    <row r="25" spans="1:10" ht="30" x14ac:dyDescent="0.3">
      <c r="A25" t="s">
        <v>73</v>
      </c>
      <c r="B25" t="s">
        <v>74</v>
      </c>
      <c r="C25" t="s">
        <v>75</v>
      </c>
      <c r="D25" t="s">
        <v>76</v>
      </c>
      <c r="E25">
        <v>1</v>
      </c>
      <c r="F25" s="2" t="str">
        <f t="shared" si="0"/>
        <v xml:space="preserve">Storage location: Carpaccio </v>
      </c>
      <c r="G25" s="7" t="s">
        <v>444</v>
      </c>
      <c r="J25" s="2"/>
    </row>
    <row r="26" spans="1:10" ht="30" x14ac:dyDescent="0.3">
      <c r="A26" t="s">
        <v>77</v>
      </c>
      <c r="B26" t="s">
        <v>78</v>
      </c>
      <c r="C26" t="s">
        <v>79</v>
      </c>
      <c r="D26" t="s">
        <v>80</v>
      </c>
      <c r="E26">
        <v>1</v>
      </c>
      <c r="F26" s="2" t="str">
        <f t="shared" si="0"/>
        <v xml:space="preserve">Storage location: Dried sausage </v>
      </c>
      <c r="G26" s="7" t="s">
        <v>445</v>
      </c>
      <c r="J26" s="2"/>
    </row>
    <row r="27" spans="1:10" ht="30" x14ac:dyDescent="0.3">
      <c r="A27" t="s">
        <v>81</v>
      </c>
      <c r="B27" t="s">
        <v>82</v>
      </c>
      <c r="C27" t="s">
        <v>83</v>
      </c>
      <c r="D27" t="s">
        <v>84</v>
      </c>
      <c r="E27">
        <v>1</v>
      </c>
      <c r="F27" s="2" t="str">
        <f t="shared" si="0"/>
        <v xml:space="preserve">Storage location: Smoked salmon </v>
      </c>
      <c r="G27" s="7" t="s">
        <v>446</v>
      </c>
      <c r="J27" s="2"/>
    </row>
    <row r="28" spans="1:10" ht="30" x14ac:dyDescent="0.3">
      <c r="A28" t="s">
        <v>85</v>
      </c>
      <c r="B28" t="s">
        <v>86</v>
      </c>
      <c r="C28" t="s">
        <v>87</v>
      </c>
      <c r="D28" t="s">
        <v>88</v>
      </c>
      <c r="E28">
        <v>1</v>
      </c>
      <c r="F28" s="2" t="str">
        <f t="shared" si="0"/>
        <v xml:space="preserve">Storage location: Soft raw milk cheese </v>
      </c>
      <c r="G28" s="7" t="s">
        <v>447</v>
      </c>
      <c r="J28" s="2"/>
    </row>
    <row r="29" spans="1:10" ht="30" x14ac:dyDescent="0.3">
      <c r="A29" t="s">
        <v>89</v>
      </c>
      <c r="B29" t="s">
        <v>90</v>
      </c>
      <c r="C29" t="s">
        <v>91</v>
      </c>
      <c r="D29" t="s">
        <v>92</v>
      </c>
      <c r="E29">
        <v>1</v>
      </c>
      <c r="F29" s="2" t="str">
        <f t="shared" si="0"/>
        <v xml:space="preserve">Storage location: Cooked meat products </v>
      </c>
      <c r="G29" s="7" t="s">
        <v>448</v>
      </c>
      <c r="J29" s="2"/>
    </row>
    <row r="30" spans="1:10" ht="30" x14ac:dyDescent="0.3">
      <c r="A30" t="s">
        <v>93</v>
      </c>
      <c r="B30" t="s">
        <v>94</v>
      </c>
      <c r="C30" t="s">
        <v>95</v>
      </c>
      <c r="D30" t="s">
        <v>96</v>
      </c>
      <c r="E30">
        <v>1</v>
      </c>
      <c r="F30" s="2" t="str">
        <f t="shared" si="0"/>
        <v xml:space="preserve">Storage location: Eggs </v>
      </c>
      <c r="G30" s="7" t="s">
        <v>449</v>
      </c>
      <c r="J30" s="2"/>
    </row>
    <row r="31" spans="1:10" ht="30" x14ac:dyDescent="0.3">
      <c r="A31" t="s">
        <v>97</v>
      </c>
      <c r="B31" t="s">
        <v>98</v>
      </c>
      <c r="C31" t="s">
        <v>99</v>
      </c>
      <c r="D31" t="s">
        <v>413</v>
      </c>
      <c r="E31">
        <v>1</v>
      </c>
      <c r="F31" s="2" t="str">
        <f t="shared" si="0"/>
        <v xml:space="preserve">Storage location: Pate </v>
      </c>
      <c r="G31" s="9" t="s">
        <v>450</v>
      </c>
      <c r="J31" s="2"/>
    </row>
    <row r="32" spans="1:10" s="2" customFormat="1" ht="15" x14ac:dyDescent="0.3">
      <c r="B32" s="2" t="s">
        <v>465</v>
      </c>
      <c r="E32" s="2">
        <v>0</v>
      </c>
      <c r="G32" s="11" t="s">
        <v>471</v>
      </c>
    </row>
    <row r="33" spans="1:7" ht="15" x14ac:dyDescent="0.3">
      <c r="A33" t="s">
        <v>100</v>
      </c>
      <c r="B33" t="s">
        <v>101</v>
      </c>
      <c r="C33" t="s">
        <v>102</v>
      </c>
      <c r="D33" t="s">
        <v>52</v>
      </c>
      <c r="E33">
        <v>4</v>
      </c>
      <c r="F33" t="str">
        <f t="shared" ref="F33:F45" si="1">$F$5&amp;" "&amp;(G33)</f>
        <v>Time in fridge: Fresh hamburger</v>
      </c>
      <c r="G33" s="7" t="s">
        <v>414</v>
      </c>
    </row>
    <row r="34" spans="1:7" ht="15" x14ac:dyDescent="0.3">
      <c r="A34" t="s">
        <v>103</v>
      </c>
      <c r="B34" t="s">
        <v>104</v>
      </c>
      <c r="C34" t="s">
        <v>105</v>
      </c>
      <c r="D34" t="s">
        <v>56</v>
      </c>
      <c r="E34">
        <v>4</v>
      </c>
      <c r="F34" s="2" t="str">
        <f t="shared" si="1"/>
        <v>Time in fridge: Minced meat</v>
      </c>
      <c r="G34" s="7" t="s">
        <v>415</v>
      </c>
    </row>
    <row r="35" spans="1:7" ht="15" x14ac:dyDescent="0.3">
      <c r="A35" t="s">
        <v>106</v>
      </c>
      <c r="B35" t="s">
        <v>107</v>
      </c>
      <c r="C35" t="s">
        <v>108</v>
      </c>
      <c r="D35" t="s">
        <v>60</v>
      </c>
      <c r="E35">
        <v>4</v>
      </c>
      <c r="F35" s="2" t="str">
        <f t="shared" si="1"/>
        <v>Time in fridge: Beefsteak</v>
      </c>
      <c r="G35" s="7" t="s">
        <v>416</v>
      </c>
    </row>
    <row r="36" spans="1:7" ht="15" x14ac:dyDescent="0.3">
      <c r="A36" t="s">
        <v>109</v>
      </c>
      <c r="B36" t="s">
        <v>110</v>
      </c>
      <c r="C36" t="s">
        <v>111</v>
      </c>
      <c r="D36" t="s">
        <v>64</v>
      </c>
      <c r="E36">
        <v>4</v>
      </c>
      <c r="F36" s="2" t="str">
        <f t="shared" si="1"/>
        <v>Time in fridge: Chicken breast</v>
      </c>
      <c r="G36" s="7" t="s">
        <v>417</v>
      </c>
    </row>
    <row r="37" spans="1:7" ht="15" x14ac:dyDescent="0.3">
      <c r="A37" t="s">
        <v>112</v>
      </c>
      <c r="B37" t="s">
        <v>113</v>
      </c>
      <c r="C37" t="s">
        <v>114</v>
      </c>
      <c r="D37" t="s">
        <v>68</v>
      </c>
      <c r="E37">
        <v>4</v>
      </c>
      <c r="F37" s="2" t="str">
        <f t="shared" si="1"/>
        <v>Time in fridge: Steak tartare</v>
      </c>
      <c r="G37" s="7" t="s">
        <v>418</v>
      </c>
    </row>
    <row r="38" spans="1:7" ht="15" x14ac:dyDescent="0.3">
      <c r="A38" t="s">
        <v>115</v>
      </c>
      <c r="B38" t="s">
        <v>116</v>
      </c>
      <c r="C38" t="s">
        <v>117</v>
      </c>
      <c r="D38" t="s">
        <v>72</v>
      </c>
      <c r="E38">
        <v>4</v>
      </c>
      <c r="F38" s="2" t="str">
        <f t="shared" si="1"/>
        <v>Time in fridge: Filet americain</v>
      </c>
      <c r="G38" s="7" t="s">
        <v>515</v>
      </c>
    </row>
    <row r="39" spans="1:7" ht="15" x14ac:dyDescent="0.3">
      <c r="A39" t="s">
        <v>118</v>
      </c>
      <c r="B39" t="s">
        <v>119</v>
      </c>
      <c r="C39" t="s">
        <v>120</v>
      </c>
      <c r="D39" t="s">
        <v>76</v>
      </c>
      <c r="E39">
        <v>4</v>
      </c>
      <c r="F39" s="2" t="str">
        <f t="shared" si="1"/>
        <v>Time in fridge: Carpaccio</v>
      </c>
      <c r="G39" s="7" t="s">
        <v>76</v>
      </c>
    </row>
    <row r="40" spans="1:7" ht="15" x14ac:dyDescent="0.3">
      <c r="A40" t="s">
        <v>121</v>
      </c>
      <c r="B40" t="s">
        <v>122</v>
      </c>
      <c r="C40" t="s">
        <v>123</v>
      </c>
      <c r="D40" t="s">
        <v>80</v>
      </c>
      <c r="E40">
        <v>4</v>
      </c>
      <c r="F40" s="2" t="str">
        <f t="shared" si="1"/>
        <v>Time in fridge: Dried sausage</v>
      </c>
      <c r="G40" s="7" t="s">
        <v>419</v>
      </c>
    </row>
    <row r="41" spans="1:7" ht="15" x14ac:dyDescent="0.3">
      <c r="A41" t="s">
        <v>124</v>
      </c>
      <c r="B41" t="s">
        <v>125</v>
      </c>
      <c r="C41" t="s">
        <v>126</v>
      </c>
      <c r="D41" t="s">
        <v>84</v>
      </c>
      <c r="E41">
        <v>4</v>
      </c>
      <c r="F41" s="2" t="str">
        <f t="shared" si="1"/>
        <v>Time in fridge: Smoked salmon</v>
      </c>
      <c r="G41" s="7" t="s">
        <v>420</v>
      </c>
    </row>
    <row r="42" spans="1:7" ht="15" x14ac:dyDescent="0.3">
      <c r="A42" t="s">
        <v>127</v>
      </c>
      <c r="B42" t="s">
        <v>128</v>
      </c>
      <c r="C42" t="s">
        <v>129</v>
      </c>
      <c r="D42" t="s">
        <v>88</v>
      </c>
      <c r="E42">
        <v>4</v>
      </c>
      <c r="F42" s="2" t="str">
        <f t="shared" si="1"/>
        <v>Time in fridge: Soft raw milk cheese</v>
      </c>
      <c r="G42" s="7" t="s">
        <v>423</v>
      </c>
    </row>
    <row r="43" spans="1:7" ht="15" x14ac:dyDescent="0.3">
      <c r="A43" t="s">
        <v>130</v>
      </c>
      <c r="B43" t="s">
        <v>131</v>
      </c>
      <c r="C43" t="s">
        <v>132</v>
      </c>
      <c r="D43" t="s">
        <v>92</v>
      </c>
      <c r="E43">
        <v>4</v>
      </c>
      <c r="F43" s="2" t="str">
        <f t="shared" si="1"/>
        <v>Time in fridge: Cooked meat products</v>
      </c>
      <c r="G43" s="7" t="s">
        <v>421</v>
      </c>
    </row>
    <row r="44" spans="1:7" ht="15" x14ac:dyDescent="0.3">
      <c r="A44" t="s">
        <v>133</v>
      </c>
      <c r="B44" t="s">
        <v>134</v>
      </c>
      <c r="C44" t="s">
        <v>135</v>
      </c>
      <c r="D44" t="s">
        <v>96</v>
      </c>
      <c r="E44">
        <v>4</v>
      </c>
      <c r="F44" s="2" t="str">
        <f t="shared" si="1"/>
        <v>Time in fridge: Eggs</v>
      </c>
      <c r="G44" s="7" t="s">
        <v>422</v>
      </c>
    </row>
    <row r="45" spans="1:7" ht="15" x14ac:dyDescent="0.3">
      <c r="A45" t="s">
        <v>136</v>
      </c>
      <c r="B45" t="s">
        <v>137</v>
      </c>
      <c r="C45" t="s">
        <v>138</v>
      </c>
      <c r="D45" t="s">
        <v>413</v>
      </c>
      <c r="E45">
        <v>4</v>
      </c>
      <c r="F45" s="2" t="str">
        <f t="shared" si="1"/>
        <v>Time in fridge: Pate</v>
      </c>
      <c r="G45" s="9" t="s">
        <v>413</v>
      </c>
    </row>
    <row r="46" spans="1:7" s="2" customFormat="1" ht="15" x14ac:dyDescent="0.3">
      <c r="B46" s="2" t="s">
        <v>466</v>
      </c>
      <c r="E46" s="2">
        <v>0</v>
      </c>
      <c r="G46" s="11" t="s">
        <v>473</v>
      </c>
    </row>
    <row r="47" spans="1:7" s="2" customFormat="1" ht="15" x14ac:dyDescent="0.3">
      <c r="B47" s="2" t="s">
        <v>467</v>
      </c>
      <c r="E47" s="2">
        <v>0</v>
      </c>
      <c r="G47" s="11" t="s">
        <v>474</v>
      </c>
    </row>
    <row r="48" spans="1:7" ht="15" x14ac:dyDescent="0.3">
      <c r="A48" t="s">
        <v>139</v>
      </c>
      <c r="B48" t="s">
        <v>140</v>
      </c>
      <c r="C48" t="s">
        <v>141</v>
      </c>
      <c r="D48" t="s">
        <v>142</v>
      </c>
      <c r="E48">
        <v>2</v>
      </c>
      <c r="F48" t="str">
        <f>$F$6&amp;" "&amp;G48</f>
        <v>Cutting: Chicken breast cut at home</v>
      </c>
      <c r="G48" s="7" t="s">
        <v>488</v>
      </c>
    </row>
    <row r="49" spans="1:7" ht="30" x14ac:dyDescent="0.3">
      <c r="A49" t="s">
        <v>143</v>
      </c>
      <c r="B49" t="s">
        <v>144</v>
      </c>
      <c r="C49" t="s">
        <v>145</v>
      </c>
      <c r="D49" t="s">
        <v>146</v>
      </c>
      <c r="E49">
        <v>2</v>
      </c>
      <c r="F49" s="2" t="str">
        <f>$F$6&amp;" "&amp;G49</f>
        <v>Cutting: Fraction precut lettuce with homecut ingredients</v>
      </c>
      <c r="G49" s="7" t="s">
        <v>491</v>
      </c>
    </row>
    <row r="50" spans="1:7" ht="15" x14ac:dyDescent="0.3">
      <c r="A50" t="s">
        <v>147</v>
      </c>
      <c r="B50" t="s">
        <v>148</v>
      </c>
      <c r="C50" t="s">
        <v>149</v>
      </c>
      <c r="D50" t="s">
        <v>150</v>
      </c>
      <c r="E50">
        <v>2</v>
      </c>
      <c r="F50" s="2" t="str">
        <f>$F$6&amp;" "&amp;G50</f>
        <v>Cutting: "Meat before lettuce"</v>
      </c>
      <c r="G50" s="8" t="s">
        <v>489</v>
      </c>
    </row>
    <row r="51" spans="1:7" s="2" customFormat="1" ht="15" x14ac:dyDescent="0.3">
      <c r="B51" s="2" t="s">
        <v>468</v>
      </c>
      <c r="E51" s="2">
        <v>0</v>
      </c>
      <c r="G51" s="12" t="s">
        <v>516</v>
      </c>
    </row>
    <row r="52" spans="1:7" x14ac:dyDescent="0.2">
      <c r="A52" t="s">
        <v>151</v>
      </c>
      <c r="D52" t="s">
        <v>152</v>
      </c>
    </row>
    <row r="53" spans="1:7" x14ac:dyDescent="0.2">
      <c r="A53" t="s">
        <v>153</v>
      </c>
      <c r="D53" t="s">
        <v>154</v>
      </c>
    </row>
    <row r="54" spans="1:7" ht="15" x14ac:dyDescent="0.3">
      <c r="A54" t="s">
        <v>155</v>
      </c>
      <c r="B54" t="s">
        <v>156</v>
      </c>
      <c r="C54" t="s">
        <v>157</v>
      </c>
      <c r="D54" t="s">
        <v>158</v>
      </c>
      <c r="E54">
        <v>2</v>
      </c>
      <c r="F54" t="str">
        <f>$F$7&amp;" "&amp;(G54)</f>
        <v>Without washing: Homecut lettuce</v>
      </c>
      <c r="G54" s="7" t="s">
        <v>424</v>
      </c>
    </row>
    <row r="55" spans="1:7" ht="15" x14ac:dyDescent="0.3">
      <c r="A55" t="s">
        <v>159</v>
      </c>
      <c r="B55" t="s">
        <v>160</v>
      </c>
      <c r="C55" t="s">
        <v>161</v>
      </c>
      <c r="D55" t="s">
        <v>162</v>
      </c>
      <c r="E55">
        <v>2</v>
      </c>
      <c r="F55" s="2" t="str">
        <f>$F$7&amp;" "&amp;(G55)</f>
        <v>Without washing: Precut lettuce</v>
      </c>
      <c r="G55" s="7" t="s">
        <v>425</v>
      </c>
    </row>
    <row r="56" spans="1:7" ht="15" x14ac:dyDescent="0.3">
      <c r="A56" t="s">
        <v>163</v>
      </c>
      <c r="B56" t="s">
        <v>164</v>
      </c>
      <c r="C56" t="s">
        <v>165</v>
      </c>
      <c r="D56" t="s">
        <v>166</v>
      </c>
      <c r="E56">
        <v>2</v>
      </c>
      <c r="F56" s="2" t="str">
        <f>$F$7&amp;" "&amp;(G56)</f>
        <v>Without washing: Fresh, raw consumed raspberries</v>
      </c>
      <c r="G56" s="7" t="s">
        <v>426</v>
      </c>
    </row>
    <row r="57" spans="1:7" ht="15" x14ac:dyDescent="0.3">
      <c r="A57" t="s">
        <v>167</v>
      </c>
      <c r="B57" t="s">
        <v>168</v>
      </c>
      <c r="C57" t="s">
        <v>169</v>
      </c>
      <c r="D57" t="s">
        <v>170</v>
      </c>
      <c r="E57">
        <v>2</v>
      </c>
      <c r="F57" s="2" t="str">
        <f>$F$7&amp;" "&amp;(G57)</f>
        <v>Without washing: Fresh, raw consumed beansprouts</v>
      </c>
      <c r="G57" s="7" t="s">
        <v>427</v>
      </c>
    </row>
    <row r="58" spans="1:7" ht="15" x14ac:dyDescent="0.3">
      <c r="A58" t="s">
        <v>171</v>
      </c>
      <c r="B58" t="s">
        <v>172</v>
      </c>
      <c r="C58" t="s">
        <v>173</v>
      </c>
      <c r="D58" t="s">
        <v>174</v>
      </c>
      <c r="E58">
        <v>2</v>
      </c>
      <c r="F58" s="2" t="str">
        <f>$F$7&amp;" "&amp;(G58)</f>
        <v>Without washing: Fresh, raw consumed strawberries</v>
      </c>
      <c r="G58" s="7" t="s">
        <v>428</v>
      </c>
    </row>
    <row r="59" spans="1:7" s="2" customFormat="1" ht="15" x14ac:dyDescent="0.3">
      <c r="B59" s="2" t="s">
        <v>469</v>
      </c>
      <c r="E59" s="2">
        <v>0</v>
      </c>
      <c r="G59" s="13" t="s">
        <v>477</v>
      </c>
    </row>
    <row r="60" spans="1:7" s="2" customFormat="1" ht="15" x14ac:dyDescent="0.3">
      <c r="B60" s="2" t="s">
        <v>475</v>
      </c>
      <c r="E60" s="2">
        <v>0</v>
      </c>
      <c r="G60" s="13" t="s">
        <v>476</v>
      </c>
    </row>
    <row r="61" spans="1:7" x14ac:dyDescent="0.2">
      <c r="A61" t="s">
        <v>175</v>
      </c>
      <c r="D61" t="s">
        <v>176</v>
      </c>
    </row>
    <row r="62" spans="1:7" ht="15" x14ac:dyDescent="0.3">
      <c r="A62" t="s">
        <v>177</v>
      </c>
      <c r="D62" t="s">
        <v>178</v>
      </c>
      <c r="G62" s="7"/>
    </row>
    <row r="63" spans="1:7" ht="15" x14ac:dyDescent="0.3">
      <c r="A63" t="s">
        <v>179</v>
      </c>
      <c r="B63" t="s">
        <v>180</v>
      </c>
      <c r="C63" t="s">
        <v>181</v>
      </c>
      <c r="D63" t="s">
        <v>182</v>
      </c>
      <c r="E63">
        <v>3</v>
      </c>
      <c r="F63" t="str">
        <f t="shared" ref="F63:F78" si="2">$F$8&amp;" "&amp;(G63)</f>
        <v>Cons. frequency.:  Brie cheese</v>
      </c>
      <c r="G63" s="7" t="s">
        <v>429</v>
      </c>
    </row>
    <row r="64" spans="1:7" ht="15" x14ac:dyDescent="0.3">
      <c r="A64" t="s">
        <v>183</v>
      </c>
      <c r="B64" t="s">
        <v>184</v>
      </c>
      <c r="C64" t="s">
        <v>185</v>
      </c>
      <c r="D64" t="s">
        <v>186</v>
      </c>
      <c r="E64">
        <v>3</v>
      </c>
      <c r="F64" s="2" t="str">
        <f t="shared" si="2"/>
        <v>Cons. frequency.:  Chicken breast</v>
      </c>
      <c r="G64" s="7" t="s">
        <v>417</v>
      </c>
    </row>
    <row r="65" spans="1:7" ht="15" x14ac:dyDescent="0.3">
      <c r="A65" t="s">
        <v>187</v>
      </c>
      <c r="B65" t="s">
        <v>188</v>
      </c>
      <c r="C65" t="s">
        <v>189</v>
      </c>
      <c r="D65" t="s">
        <v>190</v>
      </c>
      <c r="E65">
        <v>3</v>
      </c>
      <c r="F65" s="2" t="str">
        <f t="shared" si="2"/>
        <v>Cons. frequency.:  Steak tartare</v>
      </c>
      <c r="G65" s="7" t="s">
        <v>418</v>
      </c>
    </row>
    <row r="66" spans="1:7" ht="15" x14ac:dyDescent="0.3">
      <c r="A66" t="s">
        <v>191</v>
      </c>
      <c r="B66" t="s">
        <v>192</v>
      </c>
      <c r="C66" t="s">
        <v>193</v>
      </c>
      <c r="D66" t="s">
        <v>194</v>
      </c>
      <c r="E66">
        <v>3</v>
      </c>
      <c r="F66" s="2" t="str">
        <f t="shared" si="2"/>
        <v>Cons. frequency.:  Beefsteak</v>
      </c>
      <c r="G66" s="7" t="s">
        <v>416</v>
      </c>
    </row>
    <row r="67" spans="1:7" ht="15" x14ac:dyDescent="0.3">
      <c r="A67" t="s">
        <v>195</v>
      </c>
      <c r="B67" t="s">
        <v>196</v>
      </c>
      <c r="C67" t="s">
        <v>197</v>
      </c>
      <c r="D67" t="s">
        <v>198</v>
      </c>
      <c r="E67">
        <v>3</v>
      </c>
      <c r="F67" s="2" t="str">
        <f t="shared" si="2"/>
        <v>Cons. frequency.:  Home made meatballs</v>
      </c>
      <c r="G67" s="7" t="s">
        <v>430</v>
      </c>
    </row>
    <row r="68" spans="1:7" ht="15" x14ac:dyDescent="0.3">
      <c r="A68" t="s">
        <v>199</v>
      </c>
      <c r="B68" t="s">
        <v>200</v>
      </c>
      <c r="C68" t="s">
        <v>201</v>
      </c>
      <c r="D68" t="s">
        <v>202</v>
      </c>
      <c r="E68">
        <v>3</v>
      </c>
      <c r="F68" s="2" t="str">
        <f t="shared" si="2"/>
        <v>Cons. frequency.:  Raw milk, not heated</v>
      </c>
      <c r="G68" s="7" t="s">
        <v>431</v>
      </c>
    </row>
    <row r="69" spans="1:7" ht="15" x14ac:dyDescent="0.3">
      <c r="A69" t="s">
        <v>203</v>
      </c>
      <c r="B69" t="s">
        <v>204</v>
      </c>
      <c r="C69" t="s">
        <v>205</v>
      </c>
      <c r="D69" t="s">
        <v>206</v>
      </c>
      <c r="E69">
        <v>3</v>
      </c>
      <c r="F69" s="2" t="str">
        <f t="shared" si="2"/>
        <v>Cons. frequency.:  Home made mayonaise containing raw eggs</v>
      </c>
      <c r="G69" s="7" t="s">
        <v>451</v>
      </c>
    </row>
    <row r="70" spans="1:7" ht="15" x14ac:dyDescent="0.3">
      <c r="A70" t="s">
        <v>207</v>
      </c>
      <c r="B70" t="s">
        <v>208</v>
      </c>
      <c r="C70" t="s">
        <v>209</v>
      </c>
      <c r="D70" t="s">
        <v>210</v>
      </c>
      <c r="E70">
        <v>3</v>
      </c>
      <c r="F70" s="2" t="str">
        <f t="shared" si="2"/>
        <v>Cons. frequency.:  Home made desserts containing raw eggs</v>
      </c>
      <c r="G70" s="7" t="s">
        <v>452</v>
      </c>
    </row>
    <row r="71" spans="1:7" ht="15" x14ac:dyDescent="0.3">
      <c r="A71" t="s">
        <v>211</v>
      </c>
      <c r="B71" t="s">
        <v>212</v>
      </c>
      <c r="C71" t="s">
        <v>213</v>
      </c>
      <c r="D71" t="s">
        <v>214</v>
      </c>
      <c r="E71">
        <v>3</v>
      </c>
      <c r="F71" s="2" t="str">
        <f t="shared" si="2"/>
        <v>Cons. frequency.:  Boiled table eggs</v>
      </c>
      <c r="G71" s="7" t="s">
        <v>432</v>
      </c>
    </row>
    <row r="72" spans="1:7" ht="15" x14ac:dyDescent="0.3">
      <c r="A72" t="s">
        <v>215</v>
      </c>
      <c r="B72" t="s">
        <v>216</v>
      </c>
      <c r="C72" t="s">
        <v>217</v>
      </c>
      <c r="D72" t="s">
        <v>218</v>
      </c>
      <c r="E72">
        <v>3</v>
      </c>
      <c r="F72" s="2" t="str">
        <f t="shared" si="2"/>
        <v>Cons. frequency.:  Fried table eggs</v>
      </c>
      <c r="G72" s="7" t="s">
        <v>433</v>
      </c>
    </row>
    <row r="73" spans="1:7" ht="15" x14ac:dyDescent="0.3">
      <c r="A73" t="s">
        <v>219</v>
      </c>
      <c r="B73" t="s">
        <v>220</v>
      </c>
      <c r="C73" t="s">
        <v>221</v>
      </c>
      <c r="D73" t="s">
        <v>222</v>
      </c>
      <c r="E73">
        <v>3</v>
      </c>
      <c r="F73" s="2" t="str">
        <f t="shared" si="2"/>
        <v>Cons. frequency.:  Green pesto, made from basil</v>
      </c>
      <c r="G73" s="7" t="s">
        <v>434</v>
      </c>
    </row>
    <row r="74" spans="1:7" ht="15" x14ac:dyDescent="0.3">
      <c r="A74" t="s">
        <v>223</v>
      </c>
      <c r="B74" t="s">
        <v>224</v>
      </c>
      <c r="C74" t="s">
        <v>225</v>
      </c>
      <c r="D74" t="s">
        <v>226</v>
      </c>
      <c r="E74">
        <v>3</v>
      </c>
      <c r="F74" s="2" t="str">
        <f t="shared" si="2"/>
        <v>Cons. frequency.:  Carpaccio, not heated</v>
      </c>
      <c r="G74" s="7" t="s">
        <v>435</v>
      </c>
    </row>
    <row r="75" spans="1:7" ht="15" x14ac:dyDescent="0.3">
      <c r="A75" t="s">
        <v>227</v>
      </c>
      <c r="B75" t="s">
        <v>228</v>
      </c>
      <c r="C75" t="s">
        <v>229</v>
      </c>
      <c r="D75" t="s">
        <v>230</v>
      </c>
      <c r="E75">
        <v>3</v>
      </c>
      <c r="F75" s="2" t="str">
        <f t="shared" si="2"/>
        <v>Cons. frequency.:  Sushi, prepared with raw fish</v>
      </c>
      <c r="G75" s="7" t="s">
        <v>436</v>
      </c>
    </row>
    <row r="76" spans="1:7" ht="15" x14ac:dyDescent="0.3">
      <c r="A76" t="s">
        <v>231</v>
      </c>
      <c r="B76" t="s">
        <v>232</v>
      </c>
      <c r="C76" t="s">
        <v>233</v>
      </c>
      <c r="D76" t="s">
        <v>234</v>
      </c>
      <c r="E76">
        <v>3</v>
      </c>
      <c r="F76" s="2" t="str">
        <f t="shared" si="2"/>
        <v>Cons. frequency.:  Smoked salmon, not heated</v>
      </c>
      <c r="G76" s="7" t="s">
        <v>437</v>
      </c>
    </row>
    <row r="77" spans="1:7" ht="15" x14ac:dyDescent="0.3">
      <c r="A77" t="s">
        <v>251</v>
      </c>
      <c r="B77" t="s">
        <v>252</v>
      </c>
      <c r="C77" t="s">
        <v>253</v>
      </c>
      <c r="D77" t="s">
        <v>254</v>
      </c>
      <c r="E77">
        <v>3</v>
      </c>
      <c r="F77" s="2" t="str">
        <f t="shared" si="2"/>
        <v xml:space="preserve">Cons. frequency.:  Meatball dough </v>
      </c>
      <c r="G77" s="7" t="s">
        <v>453</v>
      </c>
    </row>
    <row r="78" spans="1:7" ht="15" x14ac:dyDescent="0.3">
      <c r="A78" t="s">
        <v>290</v>
      </c>
      <c r="B78" t="s">
        <v>291</v>
      </c>
      <c r="C78" t="s">
        <v>292</v>
      </c>
      <c r="D78" t="s">
        <v>293</v>
      </c>
      <c r="E78">
        <v>3</v>
      </c>
      <c r="F78" s="2" t="str">
        <f t="shared" si="2"/>
        <v xml:space="preserve">Cons. frequency.:  Pastry dough, containing raw eggs </v>
      </c>
      <c r="G78" s="7" t="s">
        <v>454</v>
      </c>
    </row>
    <row r="79" spans="1:7" s="2" customFormat="1" ht="15" x14ac:dyDescent="0.3">
      <c r="B79" s="2" t="s">
        <v>480</v>
      </c>
      <c r="E79" s="2">
        <v>0</v>
      </c>
      <c r="G79" s="10" t="s">
        <v>478</v>
      </c>
    </row>
    <row r="80" spans="1:7" ht="15" x14ac:dyDescent="0.3">
      <c r="A80" t="s">
        <v>255</v>
      </c>
      <c r="B80" t="s">
        <v>256</v>
      </c>
      <c r="C80" t="s">
        <v>257</v>
      </c>
      <c r="D80" t="s">
        <v>258</v>
      </c>
      <c r="E80">
        <v>3</v>
      </c>
      <c r="F80" t="str">
        <f>$F$9&amp;" "&amp;(G80)</f>
        <v>Cons. quantity: Meatball dough</v>
      </c>
      <c r="G80" s="7" t="s">
        <v>455</v>
      </c>
    </row>
    <row r="81" spans="1:7" ht="15" x14ac:dyDescent="0.3">
      <c r="A81" t="s">
        <v>294</v>
      </c>
      <c r="B81" t="s">
        <v>295</v>
      </c>
      <c r="C81" t="s">
        <v>296</v>
      </c>
      <c r="D81" t="s">
        <v>297</v>
      </c>
      <c r="E81">
        <v>3</v>
      </c>
      <c r="F81" s="2" t="str">
        <f>$F$9&amp;" "&amp;(G81)</f>
        <v xml:space="preserve">Cons. quantity: Pastry dough, containing raw eggs </v>
      </c>
      <c r="G81" s="7" t="s">
        <v>454</v>
      </c>
    </row>
    <row r="82" spans="1:7" s="2" customFormat="1" ht="15" x14ac:dyDescent="0.3">
      <c r="B82" s="2" t="s">
        <v>481</v>
      </c>
      <c r="E82" s="2">
        <v>0</v>
      </c>
      <c r="G82" s="10" t="s">
        <v>479</v>
      </c>
    </row>
    <row r="83" spans="1:7" ht="30" x14ac:dyDescent="0.3">
      <c r="A83" t="s">
        <v>239</v>
      </c>
      <c r="B83" t="s">
        <v>240</v>
      </c>
      <c r="C83" t="s">
        <v>241</v>
      </c>
      <c r="D83" t="s">
        <v>242</v>
      </c>
      <c r="E83">
        <v>1</v>
      </c>
      <c r="F83" t="str">
        <f>$F$10&amp;" "&amp;SUBSTITUTE(G83,"(well done, medium, raw with dinner, raw on sandwich)","")</f>
        <v xml:space="preserve">Cons. preference: Steak tartare </v>
      </c>
      <c r="G83" s="7" t="s">
        <v>518</v>
      </c>
    </row>
    <row r="84" spans="1:7" ht="30" x14ac:dyDescent="0.3">
      <c r="A84" t="s">
        <v>243</v>
      </c>
      <c r="B84" t="s">
        <v>244</v>
      </c>
      <c r="C84" t="s">
        <v>245</v>
      </c>
      <c r="D84" t="s">
        <v>246</v>
      </c>
      <c r="E84">
        <v>1</v>
      </c>
      <c r="F84" s="2" t="str">
        <f>$F$10&amp;" "&amp;SUBSTITUTE(G84,"(well done, medium, medium rare, rare)","")</f>
        <v xml:space="preserve">Cons. preference: Beef steak </v>
      </c>
      <c r="G84" s="7" t="s">
        <v>456</v>
      </c>
    </row>
    <row r="85" spans="1:7" ht="15" x14ac:dyDescent="0.3">
      <c r="A85" t="s">
        <v>247</v>
      </c>
      <c r="B85" t="s">
        <v>248</v>
      </c>
      <c r="C85" t="s">
        <v>249</v>
      </c>
      <c r="D85" t="s">
        <v>250</v>
      </c>
      <c r="E85">
        <v>1</v>
      </c>
      <c r="F85" s="2" t="str">
        <f>$F$10&amp;" "&amp;SUBSTITUTE(G85,"(well done, medium)","")</f>
        <v xml:space="preserve">Cons. preference: Home made meatball </v>
      </c>
      <c r="G85" s="7" t="s">
        <v>457</v>
      </c>
    </row>
    <row r="86" spans="1:7" x14ac:dyDescent="0.2">
      <c r="A86" t="s">
        <v>259</v>
      </c>
      <c r="C86" t="s">
        <v>261</v>
      </c>
      <c r="D86" t="s">
        <v>262</v>
      </c>
      <c r="E86">
        <v>1</v>
      </c>
      <c r="F86" s="2"/>
    </row>
    <row r="87" spans="1:7" x14ac:dyDescent="0.2">
      <c r="A87" t="s">
        <v>263</v>
      </c>
      <c r="C87" t="s">
        <v>264</v>
      </c>
      <c r="D87" t="s">
        <v>265</v>
      </c>
      <c r="F87" s="2"/>
    </row>
    <row r="88" spans="1:7" ht="30" x14ac:dyDescent="0.3">
      <c r="A88" t="s">
        <v>266</v>
      </c>
      <c r="B88" t="s">
        <v>267</v>
      </c>
      <c r="C88" t="s">
        <v>268</v>
      </c>
      <c r="D88" t="s">
        <v>269</v>
      </c>
      <c r="E88">
        <v>1</v>
      </c>
      <c r="F88" s="2" t="str">
        <f>$F$10&amp;" "&amp;SUBSTITUTE(G88,"(raw, soft-boiled, hard-boiled)","")</f>
        <v xml:space="preserve">Cons. preference: Boiled table eggs </v>
      </c>
      <c r="G88" s="7" t="s">
        <v>458</v>
      </c>
    </row>
    <row r="89" spans="1:7" ht="45" x14ac:dyDescent="0.3">
      <c r="A89" t="s">
        <v>270</v>
      </c>
      <c r="B89" t="s">
        <v>271</v>
      </c>
      <c r="C89" t="s">
        <v>272</v>
      </c>
      <c r="D89" t="s">
        <v>273</v>
      </c>
      <c r="E89">
        <v>1</v>
      </c>
      <c r="F89" s="2" t="str">
        <f>$F$10&amp;" "&amp;SUBSTITUTE(G89,"(fried egg with liquid yolk, fried egg with solid yolk, omelette or scrambled egg, other preference)","")</f>
        <v xml:space="preserve">Cons. preference: Fried table eggs </v>
      </c>
      <c r="G89" s="7" t="s">
        <v>459</v>
      </c>
    </row>
    <row r="90" spans="1:7" ht="15" x14ac:dyDescent="0.3">
      <c r="A90" t="s">
        <v>235</v>
      </c>
      <c r="B90" t="s">
        <v>236</v>
      </c>
      <c r="C90" t="s">
        <v>237</v>
      </c>
      <c r="D90" t="s">
        <v>238</v>
      </c>
      <c r="E90">
        <v>2</v>
      </c>
      <c r="F90" t="str">
        <f>$F$10&amp;" "&amp;G90</f>
        <v>Cons. preference: Brie, containing raw milk</v>
      </c>
      <c r="G90" s="7" t="s">
        <v>499</v>
      </c>
    </row>
    <row r="91" spans="1:7" ht="15" x14ac:dyDescent="0.3">
      <c r="A91" t="s">
        <v>274</v>
      </c>
      <c r="B91" t="s">
        <v>275</v>
      </c>
      <c r="C91" t="s">
        <v>276</v>
      </c>
      <c r="D91" t="s">
        <v>277</v>
      </c>
      <c r="E91">
        <v>2</v>
      </c>
      <c r="F91" s="2" t="str">
        <f t="shared" ref="F91:F94" si="3">$F$10&amp;" "&amp;G91</f>
        <v>Cons. preference: Home made pesto</v>
      </c>
      <c r="G91" s="7" t="s">
        <v>495</v>
      </c>
    </row>
    <row r="92" spans="1:7" ht="15" x14ac:dyDescent="0.3">
      <c r="A92" t="s">
        <v>278</v>
      </c>
      <c r="B92" t="s">
        <v>279</v>
      </c>
      <c r="C92" t="s">
        <v>280</v>
      </c>
      <c r="D92" t="s">
        <v>281</v>
      </c>
      <c r="E92">
        <v>2</v>
      </c>
      <c r="F92" s="2" t="str">
        <f t="shared" si="3"/>
        <v>Cons. preference: Lettuce, not home grown</v>
      </c>
      <c r="G92" s="8" t="s">
        <v>496</v>
      </c>
    </row>
    <row r="93" spans="1:7" ht="15" x14ac:dyDescent="0.3">
      <c r="A93" t="s">
        <v>282</v>
      </c>
      <c r="B93" t="s">
        <v>283</v>
      </c>
      <c r="C93" t="s">
        <v>284</v>
      </c>
      <c r="D93" t="s">
        <v>285</v>
      </c>
      <c r="E93">
        <v>2</v>
      </c>
      <c r="F93" s="2" t="str">
        <f t="shared" si="3"/>
        <v>Cons. preference: Self-picked blackberries</v>
      </c>
      <c r="G93" s="7" t="s">
        <v>497</v>
      </c>
    </row>
    <row r="94" spans="1:7" ht="15" x14ac:dyDescent="0.3">
      <c r="A94" t="s">
        <v>286</v>
      </c>
      <c r="B94" t="s">
        <v>287</v>
      </c>
      <c r="C94" t="s">
        <v>288</v>
      </c>
      <c r="D94" t="s">
        <v>289</v>
      </c>
      <c r="E94">
        <v>2</v>
      </c>
      <c r="F94" s="2" t="str">
        <f t="shared" si="3"/>
        <v>Cons. preference: Frozen raspberries, consumed unheated</v>
      </c>
      <c r="G94" s="7" t="s">
        <v>498</v>
      </c>
    </row>
    <row r="95" spans="1:7" x14ac:dyDescent="0.2">
      <c r="A95" t="s">
        <v>298</v>
      </c>
      <c r="C95" t="s">
        <v>299</v>
      </c>
      <c r="D95" t="s">
        <v>300</v>
      </c>
    </row>
    <row r="96" spans="1:7" x14ac:dyDescent="0.2">
      <c r="A96" t="s">
        <v>301</v>
      </c>
      <c r="C96" t="s">
        <v>302</v>
      </c>
      <c r="D96" t="s">
        <v>303</v>
      </c>
    </row>
    <row r="97" spans="1:4" x14ac:dyDescent="0.2">
      <c r="A97" t="s">
        <v>304</v>
      </c>
      <c r="C97" t="s">
        <v>305</v>
      </c>
      <c r="D97" t="s">
        <v>306</v>
      </c>
    </row>
    <row r="98" spans="1:4" x14ac:dyDescent="0.2">
      <c r="A98" t="s">
        <v>307</v>
      </c>
      <c r="C98" t="s">
        <v>308</v>
      </c>
      <c r="D98" t="s">
        <v>309</v>
      </c>
    </row>
    <row r="99" spans="1:4" x14ac:dyDescent="0.2">
      <c r="A99" t="s">
        <v>310</v>
      </c>
      <c r="C99" t="s">
        <v>311</v>
      </c>
      <c r="D99" t="s">
        <v>312</v>
      </c>
    </row>
    <row r="100" spans="1:4" x14ac:dyDescent="0.2">
      <c r="A100" t="s">
        <v>313</v>
      </c>
      <c r="C100" t="s">
        <v>314</v>
      </c>
      <c r="D100" t="s">
        <v>315</v>
      </c>
    </row>
    <row r="101" spans="1:4" x14ac:dyDescent="0.2">
      <c r="A101" t="s">
        <v>316</v>
      </c>
      <c r="C101" t="s">
        <v>317</v>
      </c>
      <c r="D101" t="s">
        <v>318</v>
      </c>
    </row>
    <row r="102" spans="1:4" x14ac:dyDescent="0.2">
      <c r="A102" t="s">
        <v>319</v>
      </c>
      <c r="C102" t="s">
        <v>320</v>
      </c>
      <c r="D102" t="s">
        <v>321</v>
      </c>
    </row>
    <row r="103" spans="1:4" x14ac:dyDescent="0.2">
      <c r="A103" t="s">
        <v>322</v>
      </c>
      <c r="C103" t="s">
        <v>323</v>
      </c>
      <c r="D103" t="s">
        <v>324</v>
      </c>
    </row>
    <row r="104" spans="1:4" x14ac:dyDescent="0.2">
      <c r="A104" t="s">
        <v>325</v>
      </c>
      <c r="C104" t="s">
        <v>326</v>
      </c>
      <c r="D104" t="s">
        <v>327</v>
      </c>
    </row>
    <row r="105" spans="1:4" x14ac:dyDescent="0.2">
      <c r="A105" t="s">
        <v>328</v>
      </c>
      <c r="C105" t="s">
        <v>329</v>
      </c>
      <c r="D105" t="s">
        <v>330</v>
      </c>
    </row>
    <row r="106" spans="1:4" x14ac:dyDescent="0.2">
      <c r="A106" t="s">
        <v>331</v>
      </c>
      <c r="C106" t="s">
        <v>332</v>
      </c>
      <c r="D106" t="s">
        <v>333</v>
      </c>
    </row>
    <row r="107" spans="1:4" x14ac:dyDescent="0.2">
      <c r="A107" t="s">
        <v>334</v>
      </c>
      <c r="C107" t="s">
        <v>335</v>
      </c>
      <c r="D107" t="s">
        <v>336</v>
      </c>
    </row>
  </sheetData>
  <autoFilter ref="A1:E107"/>
  <pageMargins left="0.25" right="0.25" top="0.75" bottom="0.75" header="0.3" footer="0.3"/>
  <pageSetup paperSize="9" scale="94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F123"/>
  <sheetViews>
    <sheetView zoomScale="120" zoomScaleNormal="120" workbookViewId="0">
      <pane ySplit="1" topLeftCell="A21" activePane="bottomLeft" state="frozen"/>
      <selection pane="bottomLeft" activeCell="F51" sqref="F51"/>
    </sheetView>
  </sheetViews>
  <sheetFormatPr defaultRowHeight="12.75" x14ac:dyDescent="0.2"/>
  <cols>
    <col min="1" max="1" width="14.1640625" style="2"/>
    <col min="2" max="2" width="16.83203125" style="3"/>
    <col min="3" max="3" width="32.5"/>
    <col min="4" max="1023" width="8.83203125"/>
  </cols>
  <sheetData>
    <row r="1" spans="1:6" x14ac:dyDescent="0.2">
      <c r="A1" s="2" t="s">
        <v>1</v>
      </c>
      <c r="B1" s="3" t="s">
        <v>337</v>
      </c>
      <c r="C1" t="s">
        <v>338</v>
      </c>
      <c r="D1" t="s">
        <v>339</v>
      </c>
      <c r="E1" t="s">
        <v>340</v>
      </c>
      <c r="F1" t="s">
        <v>341</v>
      </c>
    </row>
    <row r="2" spans="1:6" x14ac:dyDescent="0.2">
      <c r="A2" s="2" t="s">
        <v>32</v>
      </c>
      <c r="B2" s="3">
        <v>1</v>
      </c>
      <c r="C2" t="s">
        <v>342</v>
      </c>
      <c r="D2">
        <v>1</v>
      </c>
      <c r="E2">
        <f>D3+(D2-D3)/2</f>
        <v>0.875</v>
      </c>
      <c r="F2">
        <v>1</v>
      </c>
    </row>
    <row r="3" spans="1:6" x14ac:dyDescent="0.2">
      <c r="A3" s="2" t="str">
        <f>A2</f>
        <v>A1</v>
      </c>
      <c r="B3" s="3">
        <v>2</v>
      </c>
      <c r="C3" t="s">
        <v>343</v>
      </c>
      <c r="D3">
        <v>0.75</v>
      </c>
      <c r="E3">
        <f>D4+(D3-D4)/2</f>
        <v>0.625</v>
      </c>
      <c r="F3">
        <f>E2</f>
        <v>0.875</v>
      </c>
    </row>
    <row r="4" spans="1:6" x14ac:dyDescent="0.2">
      <c r="A4" s="2" t="str">
        <f>A3</f>
        <v>A1</v>
      </c>
      <c r="B4" s="3">
        <v>3</v>
      </c>
      <c r="C4" t="s">
        <v>344</v>
      </c>
      <c r="D4">
        <v>0.5</v>
      </c>
      <c r="E4">
        <f>D5+(D4-D5)/2</f>
        <v>0.375</v>
      </c>
      <c r="F4">
        <f>E3</f>
        <v>0.625</v>
      </c>
    </row>
    <row r="5" spans="1:6" x14ac:dyDescent="0.2">
      <c r="A5" s="2" t="str">
        <f>A4</f>
        <v>A1</v>
      </c>
      <c r="B5" s="3">
        <v>4</v>
      </c>
      <c r="C5" t="s">
        <v>345</v>
      </c>
      <c r="D5">
        <v>0.25</v>
      </c>
      <c r="E5">
        <f>D6+(D5-D6)/2</f>
        <v>0.125</v>
      </c>
      <c r="F5">
        <f>E4</f>
        <v>0.375</v>
      </c>
    </row>
    <row r="6" spans="1:6" x14ac:dyDescent="0.2">
      <c r="A6" s="2" t="str">
        <f>A5</f>
        <v>A1</v>
      </c>
      <c r="B6" s="3">
        <v>5</v>
      </c>
      <c r="C6" t="s">
        <v>346</v>
      </c>
      <c r="D6">
        <v>0</v>
      </c>
      <c r="E6">
        <v>0</v>
      </c>
      <c r="F6">
        <f>E5</f>
        <v>0.125</v>
      </c>
    </row>
    <row r="7" spans="1:6" x14ac:dyDescent="0.2">
      <c r="A7" s="2" t="str">
        <f>A6</f>
        <v>A1</v>
      </c>
      <c r="B7" s="3">
        <v>6</v>
      </c>
      <c r="C7" t="s">
        <v>347</v>
      </c>
    </row>
    <row r="8" spans="1:6" x14ac:dyDescent="0.2">
      <c r="A8" s="2" t="s">
        <v>36</v>
      </c>
      <c r="B8" s="3">
        <v>1</v>
      </c>
      <c r="C8" t="s">
        <v>342</v>
      </c>
      <c r="D8">
        <v>1</v>
      </c>
      <c r="E8">
        <f>D9+(D8-D9)/2</f>
        <v>0.875</v>
      </c>
      <c r="F8">
        <v>1</v>
      </c>
    </row>
    <row r="9" spans="1:6" x14ac:dyDescent="0.2">
      <c r="A9" s="2" t="str">
        <f>A8</f>
        <v>A2</v>
      </c>
      <c r="B9" s="3">
        <v>2</v>
      </c>
      <c r="C9" t="s">
        <v>343</v>
      </c>
      <c r="D9">
        <v>0.75</v>
      </c>
      <c r="E9">
        <f>D10+(D9-D10)/2</f>
        <v>0.625</v>
      </c>
      <c r="F9">
        <f>E8</f>
        <v>0.875</v>
      </c>
    </row>
    <row r="10" spans="1:6" x14ac:dyDescent="0.2">
      <c r="A10" s="2" t="str">
        <f>A9</f>
        <v>A2</v>
      </c>
      <c r="B10" s="3">
        <v>3</v>
      </c>
      <c r="C10" t="s">
        <v>344</v>
      </c>
      <c r="D10">
        <v>0.5</v>
      </c>
      <c r="E10">
        <f>D11+(D10-D11)/2</f>
        <v>0.375</v>
      </c>
      <c r="F10">
        <f>E9</f>
        <v>0.625</v>
      </c>
    </row>
    <row r="11" spans="1:6" x14ac:dyDescent="0.2">
      <c r="A11" s="2" t="str">
        <f>A10</f>
        <v>A2</v>
      </c>
      <c r="B11" s="3">
        <v>4</v>
      </c>
      <c r="C11" t="s">
        <v>345</v>
      </c>
      <c r="D11">
        <v>0.25</v>
      </c>
      <c r="E11">
        <f>D12+(D11-D12)/2</f>
        <v>0.125</v>
      </c>
      <c r="F11">
        <f>E10</f>
        <v>0.375</v>
      </c>
    </row>
    <row r="12" spans="1:6" x14ac:dyDescent="0.2">
      <c r="A12" s="2" t="str">
        <f>A11</f>
        <v>A2</v>
      </c>
      <c r="B12" s="3">
        <v>5</v>
      </c>
      <c r="C12" t="s">
        <v>346</v>
      </c>
      <c r="D12">
        <v>0</v>
      </c>
      <c r="E12">
        <v>0</v>
      </c>
      <c r="F12">
        <f>E11</f>
        <v>0.125</v>
      </c>
    </row>
    <row r="13" spans="1:6" x14ac:dyDescent="0.2">
      <c r="A13" s="2" t="str">
        <f>A12</f>
        <v>A2</v>
      </c>
      <c r="B13" s="3">
        <v>6</v>
      </c>
      <c r="C13" t="s">
        <v>347</v>
      </c>
    </row>
    <row r="14" spans="1:6" x14ac:dyDescent="0.2">
      <c r="A14" s="2" t="s">
        <v>236</v>
      </c>
      <c r="B14" s="3">
        <v>1</v>
      </c>
      <c r="C14" t="s">
        <v>342</v>
      </c>
      <c r="D14">
        <v>1</v>
      </c>
      <c r="E14" s="2">
        <f>D15+(D14-D15)/2</f>
        <v>0.875</v>
      </c>
      <c r="F14" s="2">
        <v>1</v>
      </c>
    </row>
    <row r="15" spans="1:6" x14ac:dyDescent="0.2">
      <c r="A15" s="2" t="str">
        <f>A14</f>
        <v>D21</v>
      </c>
      <c r="B15" s="3">
        <v>2</v>
      </c>
      <c r="C15" t="s">
        <v>343</v>
      </c>
      <c r="D15">
        <v>0.75</v>
      </c>
      <c r="E15" s="2">
        <f>D16+(D15-D16)/2</f>
        <v>0.625</v>
      </c>
      <c r="F15" s="2">
        <f>E14</f>
        <v>0.875</v>
      </c>
    </row>
    <row r="16" spans="1:6" x14ac:dyDescent="0.2">
      <c r="A16" s="2" t="str">
        <f>A15</f>
        <v>D21</v>
      </c>
      <c r="B16" s="3">
        <v>3</v>
      </c>
      <c r="C16" t="s">
        <v>344</v>
      </c>
      <c r="D16">
        <v>0.5</v>
      </c>
      <c r="E16" s="2">
        <f>D17+(D16-D17)/2</f>
        <v>0.375</v>
      </c>
      <c r="F16" s="2">
        <f>E15</f>
        <v>0.625</v>
      </c>
    </row>
    <row r="17" spans="1:6" x14ac:dyDescent="0.2">
      <c r="A17" s="2" t="str">
        <f>A16</f>
        <v>D21</v>
      </c>
      <c r="B17" s="3">
        <v>4</v>
      </c>
      <c r="C17" t="s">
        <v>345</v>
      </c>
      <c r="D17">
        <v>0.25</v>
      </c>
      <c r="E17" s="2">
        <f>D18+(D17-D18)/2</f>
        <v>0.125</v>
      </c>
      <c r="F17" s="2">
        <f>E16</f>
        <v>0.375</v>
      </c>
    </row>
    <row r="18" spans="1:6" x14ac:dyDescent="0.2">
      <c r="A18" s="2" t="str">
        <f>A17</f>
        <v>D21</v>
      </c>
      <c r="B18" s="3">
        <v>5</v>
      </c>
      <c r="C18" t="s">
        <v>346</v>
      </c>
      <c r="D18">
        <v>0</v>
      </c>
      <c r="E18" s="2">
        <v>0</v>
      </c>
      <c r="F18" s="2">
        <f>E17</f>
        <v>0.125</v>
      </c>
    </row>
    <row r="19" spans="1:6" x14ac:dyDescent="0.2">
      <c r="A19" s="2" t="str">
        <f>A18</f>
        <v>D21</v>
      </c>
      <c r="B19" s="3">
        <v>6</v>
      </c>
      <c r="C19" t="s">
        <v>348</v>
      </c>
    </row>
    <row r="20" spans="1:6" x14ac:dyDescent="0.2">
      <c r="A20" s="2" t="s">
        <v>279</v>
      </c>
      <c r="B20" s="3">
        <v>1</v>
      </c>
      <c r="C20" t="s">
        <v>342</v>
      </c>
      <c r="D20">
        <v>1</v>
      </c>
      <c r="E20" s="2">
        <f>D21+(D20-D21)/2</f>
        <v>0.875</v>
      </c>
      <c r="F20" s="2">
        <v>1</v>
      </c>
    </row>
    <row r="21" spans="1:6" x14ac:dyDescent="0.2">
      <c r="A21" s="2" t="str">
        <f t="shared" ref="A21:A26" si="0">A20</f>
        <v>D23</v>
      </c>
      <c r="B21" s="3">
        <v>2</v>
      </c>
      <c r="C21" t="s">
        <v>343</v>
      </c>
      <c r="D21">
        <v>0.75</v>
      </c>
      <c r="E21" s="2">
        <f>D22+(D21-D22)/2</f>
        <v>0.625</v>
      </c>
      <c r="F21" s="2">
        <f>E20</f>
        <v>0.875</v>
      </c>
    </row>
    <row r="22" spans="1:6" x14ac:dyDescent="0.2">
      <c r="A22" s="2" t="str">
        <f t="shared" si="0"/>
        <v>D23</v>
      </c>
      <c r="B22" s="3">
        <v>3</v>
      </c>
      <c r="C22" t="s">
        <v>344</v>
      </c>
      <c r="D22">
        <v>0.5</v>
      </c>
      <c r="E22" s="2">
        <f>D23+(D22-D23)/2</f>
        <v>0.375</v>
      </c>
      <c r="F22" s="2">
        <f>E21</f>
        <v>0.625</v>
      </c>
    </row>
    <row r="23" spans="1:6" x14ac:dyDescent="0.2">
      <c r="A23" s="2" t="str">
        <f t="shared" si="0"/>
        <v>D23</v>
      </c>
      <c r="B23" s="3">
        <v>4</v>
      </c>
      <c r="C23" t="s">
        <v>345</v>
      </c>
      <c r="D23">
        <v>0.25</v>
      </c>
      <c r="E23" s="2">
        <f>D24+(D23-D24)/2</f>
        <v>0.125</v>
      </c>
      <c r="F23" s="2">
        <f>E22</f>
        <v>0.375</v>
      </c>
    </row>
    <row r="24" spans="1:6" x14ac:dyDescent="0.2">
      <c r="A24" s="2" t="str">
        <f t="shared" si="0"/>
        <v>D23</v>
      </c>
      <c r="B24" s="3">
        <v>5</v>
      </c>
      <c r="C24" t="s">
        <v>346</v>
      </c>
      <c r="D24">
        <v>0</v>
      </c>
      <c r="E24" s="2">
        <v>0</v>
      </c>
      <c r="F24" s="2">
        <f>E23</f>
        <v>0.125</v>
      </c>
    </row>
    <row r="25" spans="1:6" x14ac:dyDescent="0.2">
      <c r="A25" s="2" t="str">
        <f t="shared" si="0"/>
        <v>D23</v>
      </c>
      <c r="B25" s="3">
        <v>6</v>
      </c>
      <c r="C25" t="s">
        <v>347</v>
      </c>
    </row>
    <row r="26" spans="1:6" x14ac:dyDescent="0.2">
      <c r="A26" s="2" t="str">
        <f t="shared" si="0"/>
        <v>D23</v>
      </c>
      <c r="B26" s="3">
        <v>7</v>
      </c>
      <c r="C26" t="s">
        <v>348</v>
      </c>
    </row>
    <row r="27" spans="1:6" x14ac:dyDescent="0.2">
      <c r="A27" s="2" t="s">
        <v>46</v>
      </c>
      <c r="B27" s="3">
        <v>1</v>
      </c>
      <c r="C27" t="s">
        <v>349</v>
      </c>
    </row>
    <row r="28" spans="1:6" x14ac:dyDescent="0.2">
      <c r="A28" s="2" t="str">
        <f>A27</f>
        <v>A3</v>
      </c>
      <c r="B28" s="3">
        <v>2</v>
      </c>
      <c r="C28" t="s">
        <v>350</v>
      </c>
    </row>
    <row r="29" spans="1:6" x14ac:dyDescent="0.2">
      <c r="A29" s="2" t="str">
        <f>A28</f>
        <v>A3</v>
      </c>
      <c r="B29" s="3">
        <v>3</v>
      </c>
      <c r="C29" t="s">
        <v>351</v>
      </c>
    </row>
    <row r="30" spans="1:6" x14ac:dyDescent="0.2">
      <c r="A30" s="2" t="str">
        <f>A29</f>
        <v>A3</v>
      </c>
      <c r="B30" s="3">
        <v>4</v>
      </c>
      <c r="C30" t="s">
        <v>347</v>
      </c>
    </row>
    <row r="31" spans="1:6" x14ac:dyDescent="0.2">
      <c r="A31" s="2" t="s">
        <v>408</v>
      </c>
      <c r="B31" s="3">
        <v>1</v>
      </c>
      <c r="C31" t="s">
        <v>352</v>
      </c>
    </row>
    <row r="32" spans="1:6" x14ac:dyDescent="0.2">
      <c r="A32" s="2" t="str">
        <f>A31</f>
        <v>B4.x</v>
      </c>
      <c r="B32" s="3">
        <v>2</v>
      </c>
      <c r="C32" t="s">
        <v>353</v>
      </c>
    </row>
    <row r="33" spans="1:6" x14ac:dyDescent="0.2">
      <c r="A33" s="2" t="str">
        <f>A32</f>
        <v>B4.x</v>
      </c>
      <c r="B33" s="3">
        <v>3</v>
      </c>
      <c r="C33" t="s">
        <v>354</v>
      </c>
    </row>
    <row r="34" spans="1:6" x14ac:dyDescent="0.2">
      <c r="A34" s="2" t="str">
        <f>A33</f>
        <v>B4.x</v>
      </c>
      <c r="B34" s="3">
        <v>4</v>
      </c>
      <c r="C34" t="s">
        <v>355</v>
      </c>
    </row>
    <row r="35" spans="1:6" x14ac:dyDescent="0.2">
      <c r="A35" s="2" t="str">
        <f>A34</f>
        <v>B4.x</v>
      </c>
      <c r="B35" s="3">
        <v>5</v>
      </c>
      <c r="C35" t="s">
        <v>347</v>
      </c>
    </row>
    <row r="36" spans="1:6" x14ac:dyDescent="0.2">
      <c r="A36" s="2" t="str">
        <f>A35</f>
        <v>B4.x</v>
      </c>
      <c r="B36" s="3">
        <v>6</v>
      </c>
      <c r="C36" t="s">
        <v>348</v>
      </c>
    </row>
    <row r="37" spans="1:6" x14ac:dyDescent="0.2">
      <c r="A37" s="2" t="s">
        <v>410</v>
      </c>
      <c r="B37" s="3">
        <v>1</v>
      </c>
      <c r="C37" t="s">
        <v>356</v>
      </c>
      <c r="E37">
        <v>1</v>
      </c>
      <c r="F37">
        <v>2</v>
      </c>
    </row>
    <row r="38" spans="1:6" x14ac:dyDescent="0.2">
      <c r="A38" s="2" t="str">
        <f>A37</f>
        <v>B5.x</v>
      </c>
      <c r="B38" s="3">
        <v>2</v>
      </c>
      <c r="C38" t="s">
        <v>357</v>
      </c>
      <c r="E38">
        <v>3</v>
      </c>
      <c r="F38">
        <v>4</v>
      </c>
    </row>
    <row r="39" spans="1:6" x14ac:dyDescent="0.2">
      <c r="A39" s="2" t="str">
        <f>A38</f>
        <v>B5.x</v>
      </c>
      <c r="B39" s="3">
        <v>3</v>
      </c>
      <c r="C39" t="s">
        <v>358</v>
      </c>
      <c r="E39">
        <v>5</v>
      </c>
      <c r="F39">
        <v>7</v>
      </c>
    </row>
    <row r="40" spans="1:6" x14ac:dyDescent="0.2">
      <c r="A40" s="2" t="str">
        <f>A39</f>
        <v>B5.x</v>
      </c>
      <c r="B40" s="3">
        <v>4</v>
      </c>
      <c r="C40" t="s">
        <v>359</v>
      </c>
      <c r="E40">
        <v>8</v>
      </c>
      <c r="F40">
        <v>14</v>
      </c>
    </row>
    <row r="41" spans="1:6" x14ac:dyDescent="0.2">
      <c r="A41" s="2" t="str">
        <f>A40</f>
        <v>B5.x</v>
      </c>
      <c r="B41" s="3">
        <v>5</v>
      </c>
      <c r="C41" t="s">
        <v>360</v>
      </c>
      <c r="E41">
        <v>14</v>
      </c>
    </row>
    <row r="42" spans="1:6" x14ac:dyDescent="0.2">
      <c r="A42" s="2" t="str">
        <f>A41</f>
        <v>B5.x</v>
      </c>
      <c r="B42" s="3">
        <v>6</v>
      </c>
      <c r="C42" t="s">
        <v>348</v>
      </c>
    </row>
    <row r="43" spans="1:6" x14ac:dyDescent="0.2">
      <c r="A43" s="2" t="s">
        <v>140</v>
      </c>
      <c r="B43" s="3">
        <v>1</v>
      </c>
      <c r="C43" t="s">
        <v>361</v>
      </c>
      <c r="D43">
        <v>1</v>
      </c>
      <c r="E43">
        <f>2/3</f>
        <v>0.66666666666666663</v>
      </c>
      <c r="F43">
        <v>1</v>
      </c>
    </row>
    <row r="44" spans="1:6" x14ac:dyDescent="0.2">
      <c r="A44" s="2" t="str">
        <f>A43</f>
        <v>C6</v>
      </c>
      <c r="B44" s="3">
        <v>2</v>
      </c>
      <c r="C44" t="s">
        <v>362</v>
      </c>
      <c r="D44">
        <v>0</v>
      </c>
      <c r="E44">
        <v>0</v>
      </c>
      <c r="F44">
        <f>1/6</f>
        <v>0.16666666666666666</v>
      </c>
    </row>
    <row r="45" spans="1:6" x14ac:dyDescent="0.2">
      <c r="A45" s="2" t="str">
        <f>A44</f>
        <v>C6</v>
      </c>
      <c r="B45" s="3">
        <v>3</v>
      </c>
      <c r="C45" t="s">
        <v>363</v>
      </c>
      <c r="D45">
        <v>0</v>
      </c>
      <c r="E45">
        <v>0</v>
      </c>
      <c r="F45">
        <f>1/6</f>
        <v>0.16666666666666666</v>
      </c>
    </row>
    <row r="46" spans="1:6" x14ac:dyDescent="0.2">
      <c r="A46" s="2" t="str">
        <f>A45</f>
        <v>C6</v>
      </c>
      <c r="B46" s="3">
        <v>4</v>
      </c>
      <c r="C46" t="s">
        <v>364</v>
      </c>
      <c r="D46">
        <f>1/3</f>
        <v>0.33333333333333331</v>
      </c>
      <c r="E46">
        <f>1/6</f>
        <v>0.16666666666666666</v>
      </c>
      <c r="F46">
        <f>2/3</f>
        <v>0.66666666666666663</v>
      </c>
    </row>
    <row r="47" spans="1:6" x14ac:dyDescent="0.2">
      <c r="A47" s="2" t="str">
        <f>A46</f>
        <v>C6</v>
      </c>
      <c r="B47" s="3">
        <v>5</v>
      </c>
      <c r="C47" t="s">
        <v>347</v>
      </c>
    </row>
    <row r="48" spans="1:6" x14ac:dyDescent="0.2">
      <c r="A48" s="2" t="str">
        <f>A47</f>
        <v>C6</v>
      </c>
      <c r="B48" s="3">
        <v>6</v>
      </c>
      <c r="C48" t="s">
        <v>348</v>
      </c>
    </row>
    <row r="49" spans="1:6" x14ac:dyDescent="0.2">
      <c r="A49" s="2" t="s">
        <v>144</v>
      </c>
      <c r="B49" s="3">
        <v>1</v>
      </c>
      <c r="C49" t="s">
        <v>365</v>
      </c>
      <c r="D49">
        <v>0</v>
      </c>
      <c r="E49">
        <v>0</v>
      </c>
      <c r="F49">
        <v>0.25</v>
      </c>
    </row>
    <row r="50" spans="1:6" x14ac:dyDescent="0.2">
      <c r="A50" s="2" t="str">
        <f>A49</f>
        <v>C7</v>
      </c>
      <c r="B50" s="3">
        <v>2</v>
      </c>
      <c r="C50" t="s">
        <v>366</v>
      </c>
      <c r="D50">
        <v>0</v>
      </c>
      <c r="E50">
        <v>0</v>
      </c>
      <c r="F50">
        <v>0.25</v>
      </c>
    </row>
    <row r="51" spans="1:6" x14ac:dyDescent="0.2">
      <c r="A51" s="2" t="str">
        <f>A50</f>
        <v>C7</v>
      </c>
      <c r="B51" s="3">
        <v>3</v>
      </c>
      <c r="C51" t="s">
        <v>367</v>
      </c>
      <c r="D51">
        <v>1</v>
      </c>
      <c r="E51">
        <v>0.75</v>
      </c>
      <c r="F51">
        <v>1</v>
      </c>
    </row>
    <row r="52" spans="1:6" x14ac:dyDescent="0.2">
      <c r="A52" s="2" t="str">
        <f>A51</f>
        <v>C7</v>
      </c>
      <c r="B52" s="3">
        <v>4</v>
      </c>
      <c r="C52" t="s">
        <v>368</v>
      </c>
      <c r="D52">
        <v>0.5</v>
      </c>
      <c r="E52">
        <v>0.25</v>
      </c>
      <c r="F52">
        <v>0.5</v>
      </c>
    </row>
    <row r="53" spans="1:6" x14ac:dyDescent="0.2">
      <c r="A53" s="2" t="str">
        <f>A52</f>
        <v>C7</v>
      </c>
      <c r="B53" s="3">
        <v>5</v>
      </c>
      <c r="C53" t="s">
        <v>347</v>
      </c>
    </row>
    <row r="54" spans="1:6" x14ac:dyDescent="0.2">
      <c r="A54" s="2" t="s">
        <v>148</v>
      </c>
      <c r="B54" s="3">
        <v>1</v>
      </c>
      <c r="C54" t="s">
        <v>369</v>
      </c>
      <c r="D54">
        <v>1</v>
      </c>
      <c r="E54">
        <v>0.75</v>
      </c>
      <c r="F54">
        <v>1</v>
      </c>
    </row>
    <row r="55" spans="1:6" x14ac:dyDescent="0.2">
      <c r="A55" s="2" t="str">
        <f>A54</f>
        <v>C8</v>
      </c>
      <c r="B55" s="3">
        <v>2</v>
      </c>
      <c r="C55" t="s">
        <v>370</v>
      </c>
      <c r="D55">
        <v>0</v>
      </c>
      <c r="E55">
        <v>0</v>
      </c>
      <c r="F55">
        <v>0.25</v>
      </c>
    </row>
    <row r="56" spans="1:6" x14ac:dyDescent="0.2">
      <c r="A56" s="2" t="str">
        <f>A55</f>
        <v>C8</v>
      </c>
      <c r="B56" s="3">
        <v>3</v>
      </c>
      <c r="C56" t="s">
        <v>371</v>
      </c>
      <c r="D56">
        <v>0.5</v>
      </c>
      <c r="E56">
        <v>0.25</v>
      </c>
      <c r="F56">
        <v>0.75</v>
      </c>
    </row>
    <row r="57" spans="1:6" x14ac:dyDescent="0.2">
      <c r="A57" s="2" t="str">
        <f>A56</f>
        <v>C8</v>
      </c>
      <c r="B57" s="3">
        <v>4</v>
      </c>
      <c r="C57" t="s">
        <v>347</v>
      </c>
    </row>
    <row r="58" spans="1:6" x14ac:dyDescent="0.2">
      <c r="A58" s="2" t="str">
        <f>A57</f>
        <v>C8</v>
      </c>
      <c r="B58" s="3">
        <v>5</v>
      </c>
      <c r="C58" t="s">
        <v>348</v>
      </c>
    </row>
    <row r="59" spans="1:6" x14ac:dyDescent="0.2">
      <c r="A59" s="2" t="s">
        <v>411</v>
      </c>
      <c r="B59" s="3">
        <v>1</v>
      </c>
      <c r="C59" t="s">
        <v>372</v>
      </c>
      <c r="D59">
        <v>0</v>
      </c>
      <c r="E59">
        <v>0</v>
      </c>
      <c r="F59">
        <v>0.25</v>
      </c>
    </row>
    <row r="60" spans="1:6" x14ac:dyDescent="0.2">
      <c r="A60" s="2" t="str">
        <f>A59</f>
        <v>C9.x</v>
      </c>
      <c r="B60" s="3">
        <v>2</v>
      </c>
      <c r="C60" t="s">
        <v>373</v>
      </c>
      <c r="D60">
        <v>0.5</v>
      </c>
      <c r="E60">
        <v>0.25</v>
      </c>
      <c r="F60">
        <v>0.75</v>
      </c>
    </row>
    <row r="61" spans="1:6" x14ac:dyDescent="0.2">
      <c r="A61" s="2" t="str">
        <f>A60</f>
        <v>C9.x</v>
      </c>
      <c r="B61" s="3">
        <v>3</v>
      </c>
      <c r="C61" t="s">
        <v>374</v>
      </c>
      <c r="D61">
        <v>1</v>
      </c>
      <c r="E61">
        <v>0.75</v>
      </c>
      <c r="F61">
        <v>1</v>
      </c>
    </row>
    <row r="62" spans="1:6" x14ac:dyDescent="0.2">
      <c r="A62" s="2" t="str">
        <f>A61</f>
        <v>C9.x</v>
      </c>
      <c r="B62" s="3">
        <v>4</v>
      </c>
      <c r="C62" t="s">
        <v>347</v>
      </c>
    </row>
    <row r="63" spans="1:6" x14ac:dyDescent="0.2">
      <c r="A63" s="2" t="s">
        <v>412</v>
      </c>
      <c r="B63" s="3">
        <v>1</v>
      </c>
      <c r="C63" t="s">
        <v>375</v>
      </c>
      <c r="E63">
        <v>156</v>
      </c>
    </row>
    <row r="64" spans="1:6" x14ac:dyDescent="0.2">
      <c r="A64" s="2" t="str">
        <f t="shared" ref="A64:A70" si="1">A63</f>
        <v>D10.x</v>
      </c>
      <c r="B64" s="3">
        <v>2</v>
      </c>
      <c r="C64" t="s">
        <v>376</v>
      </c>
      <c r="E64">
        <v>104</v>
      </c>
      <c r="F64">
        <v>156</v>
      </c>
    </row>
    <row r="65" spans="1:6" x14ac:dyDescent="0.2">
      <c r="A65" s="2" t="str">
        <f t="shared" si="1"/>
        <v>D10.x</v>
      </c>
      <c r="B65" s="3">
        <v>3</v>
      </c>
      <c r="C65" t="s">
        <v>377</v>
      </c>
      <c r="D65">
        <v>52</v>
      </c>
    </row>
    <row r="66" spans="1:6" x14ac:dyDescent="0.2">
      <c r="A66" s="2" t="str">
        <f t="shared" si="1"/>
        <v>D10.x</v>
      </c>
      <c r="B66" s="3">
        <v>4</v>
      </c>
      <c r="C66" t="s">
        <v>378</v>
      </c>
      <c r="E66">
        <v>24</v>
      </c>
      <c r="F66">
        <v>36</v>
      </c>
    </row>
    <row r="67" spans="1:6" x14ac:dyDescent="0.2">
      <c r="A67" s="2" t="str">
        <f t="shared" si="1"/>
        <v>D10.x</v>
      </c>
      <c r="B67" s="3">
        <v>5</v>
      </c>
      <c r="C67" t="s">
        <v>379</v>
      </c>
      <c r="D67">
        <v>12</v>
      </c>
    </row>
    <row r="68" spans="1:6" x14ac:dyDescent="0.2">
      <c r="A68" s="2" t="str">
        <f t="shared" si="1"/>
        <v>D10.x</v>
      </c>
      <c r="B68" s="3">
        <v>6</v>
      </c>
      <c r="C68" t="s">
        <v>380</v>
      </c>
      <c r="F68">
        <v>12</v>
      </c>
    </row>
    <row r="69" spans="1:6" x14ac:dyDescent="0.2">
      <c r="A69" s="2" t="str">
        <f t="shared" si="1"/>
        <v>D10.x</v>
      </c>
      <c r="B69" s="3">
        <v>7</v>
      </c>
      <c r="C69" t="s">
        <v>347</v>
      </c>
    </row>
    <row r="70" spans="1:6" x14ac:dyDescent="0.2">
      <c r="A70" s="2" t="str">
        <f t="shared" si="1"/>
        <v>D10.x</v>
      </c>
      <c r="B70" s="3">
        <v>8</v>
      </c>
      <c r="C70" t="s">
        <v>348</v>
      </c>
    </row>
    <row r="71" spans="1:6" x14ac:dyDescent="0.2">
      <c r="A71" s="2" t="s">
        <v>240</v>
      </c>
      <c r="B71" s="3">
        <v>1</v>
      </c>
      <c r="C71" t="s">
        <v>381</v>
      </c>
    </row>
    <row r="72" spans="1:6" x14ac:dyDescent="0.2">
      <c r="A72" s="2" t="str">
        <f>A71</f>
        <v>D11</v>
      </c>
      <c r="B72" s="3">
        <v>2</v>
      </c>
      <c r="C72" t="s">
        <v>382</v>
      </c>
    </row>
    <row r="73" spans="1:6" x14ac:dyDescent="0.2">
      <c r="A73" s="2" t="str">
        <f>A72</f>
        <v>D11</v>
      </c>
      <c r="B73" s="3">
        <v>3</v>
      </c>
      <c r="C73" t="s">
        <v>383</v>
      </c>
    </row>
    <row r="74" spans="1:6" x14ac:dyDescent="0.2">
      <c r="A74" s="2" t="str">
        <f>A73</f>
        <v>D11</v>
      </c>
      <c r="B74" s="3">
        <v>4</v>
      </c>
      <c r="C74" t="s">
        <v>384</v>
      </c>
    </row>
    <row r="75" spans="1:6" x14ac:dyDescent="0.2">
      <c r="A75" s="2" t="str">
        <f>A74</f>
        <v>D11</v>
      </c>
      <c r="B75" s="3">
        <v>5</v>
      </c>
      <c r="C75" t="s">
        <v>348</v>
      </c>
    </row>
    <row r="76" spans="1:6" x14ac:dyDescent="0.2">
      <c r="A76" s="2" t="s">
        <v>244</v>
      </c>
      <c r="B76" s="3">
        <v>1</v>
      </c>
      <c r="C76" t="s">
        <v>381</v>
      </c>
    </row>
    <row r="77" spans="1:6" x14ac:dyDescent="0.2">
      <c r="A77" s="2" t="str">
        <f>A76</f>
        <v>D12</v>
      </c>
      <c r="B77" s="3">
        <v>2</v>
      </c>
      <c r="C77" t="s">
        <v>382</v>
      </c>
    </row>
    <row r="78" spans="1:6" x14ac:dyDescent="0.2">
      <c r="A78" s="2" t="str">
        <f>A77</f>
        <v>D12</v>
      </c>
      <c r="B78" s="3">
        <v>3</v>
      </c>
      <c r="C78" t="s">
        <v>385</v>
      </c>
    </row>
    <row r="79" spans="1:6" x14ac:dyDescent="0.2">
      <c r="A79" s="2" t="str">
        <f>A78</f>
        <v>D12</v>
      </c>
      <c r="B79" s="3">
        <v>4</v>
      </c>
      <c r="C79" t="s">
        <v>386</v>
      </c>
    </row>
    <row r="80" spans="1:6" x14ac:dyDescent="0.2">
      <c r="A80" s="2" t="str">
        <f>A79</f>
        <v>D12</v>
      </c>
      <c r="B80" s="3">
        <v>5</v>
      </c>
      <c r="C80" t="s">
        <v>348</v>
      </c>
    </row>
    <row r="81" spans="1:6" x14ac:dyDescent="0.2">
      <c r="A81" s="2" t="s">
        <v>248</v>
      </c>
      <c r="B81" s="3">
        <v>1</v>
      </c>
      <c r="C81" t="s">
        <v>381</v>
      </c>
    </row>
    <row r="82" spans="1:6" x14ac:dyDescent="0.2">
      <c r="A82" s="2" t="str">
        <f>A81</f>
        <v>D13</v>
      </c>
      <c r="B82" s="3">
        <v>2</v>
      </c>
      <c r="C82" t="s">
        <v>382</v>
      </c>
    </row>
    <row r="83" spans="1:6" x14ac:dyDescent="0.2">
      <c r="A83" s="2" t="str">
        <f>A82</f>
        <v>D13</v>
      </c>
      <c r="B83" s="3">
        <v>3</v>
      </c>
      <c r="C83" t="s">
        <v>348</v>
      </c>
    </row>
    <row r="84" spans="1:6" x14ac:dyDescent="0.2">
      <c r="A84" s="2" t="s">
        <v>252</v>
      </c>
      <c r="B84" s="3">
        <v>1</v>
      </c>
      <c r="C84" t="s">
        <v>347</v>
      </c>
    </row>
    <row r="85" spans="1:6" x14ac:dyDescent="0.2">
      <c r="A85" s="2" t="str">
        <f>A84</f>
        <v>D14</v>
      </c>
      <c r="B85" s="3">
        <v>2</v>
      </c>
      <c r="C85" t="s">
        <v>387</v>
      </c>
      <c r="F85">
        <v>12</v>
      </c>
    </row>
    <row r="86" spans="1:6" x14ac:dyDescent="0.2">
      <c r="A86" s="2" t="str">
        <f>A85</f>
        <v>D14</v>
      </c>
      <c r="B86" s="3">
        <v>3</v>
      </c>
      <c r="C86" t="s">
        <v>388</v>
      </c>
      <c r="E86">
        <v>12</v>
      </c>
      <c r="F86">
        <v>52</v>
      </c>
    </row>
    <row r="87" spans="1:6" x14ac:dyDescent="0.2">
      <c r="A87" s="2" t="str">
        <f>A86</f>
        <v>D14</v>
      </c>
      <c r="B87" s="3">
        <v>4</v>
      </c>
      <c r="C87" t="s">
        <v>389</v>
      </c>
      <c r="E87">
        <v>52</v>
      </c>
    </row>
    <row r="88" spans="1:6" x14ac:dyDescent="0.2">
      <c r="A88" s="2" t="s">
        <v>256</v>
      </c>
      <c r="B88" s="3">
        <v>1</v>
      </c>
      <c r="C88" t="s">
        <v>390</v>
      </c>
      <c r="F88">
        <v>5</v>
      </c>
    </row>
    <row r="89" spans="1:6" x14ac:dyDescent="0.2">
      <c r="A89" s="2" t="str">
        <f>A88</f>
        <v>D15</v>
      </c>
      <c r="B89" s="3">
        <v>2</v>
      </c>
      <c r="C89" t="s">
        <v>391</v>
      </c>
      <c r="D89">
        <v>5</v>
      </c>
    </row>
    <row r="90" spans="1:6" x14ac:dyDescent="0.2">
      <c r="A90" s="2" t="str">
        <f>A89</f>
        <v>D15</v>
      </c>
      <c r="B90" s="3">
        <v>3</v>
      </c>
      <c r="C90" t="s">
        <v>438</v>
      </c>
      <c r="D90">
        <v>15</v>
      </c>
    </row>
    <row r="91" spans="1:6" x14ac:dyDescent="0.2">
      <c r="A91" s="2" t="str">
        <f>A90</f>
        <v>D15</v>
      </c>
      <c r="B91" s="3">
        <v>4</v>
      </c>
      <c r="C91" t="s">
        <v>439</v>
      </c>
      <c r="E91">
        <v>15</v>
      </c>
    </row>
    <row r="92" spans="1:6" x14ac:dyDescent="0.2">
      <c r="A92" s="2" t="s">
        <v>260</v>
      </c>
      <c r="B92" s="3">
        <v>1</v>
      </c>
      <c r="C92" t="s">
        <v>392</v>
      </c>
    </row>
    <row r="93" spans="1:6" x14ac:dyDescent="0.2">
      <c r="A93" s="2" t="str">
        <f>A92</f>
        <v>D16</v>
      </c>
      <c r="B93" s="3">
        <v>2</v>
      </c>
      <c r="C93" t="s">
        <v>393</v>
      </c>
    </row>
    <row r="94" spans="1:6" x14ac:dyDescent="0.2">
      <c r="A94" s="2" t="str">
        <f>A93</f>
        <v>D16</v>
      </c>
      <c r="B94" s="3">
        <v>3</v>
      </c>
      <c r="C94" t="s">
        <v>394</v>
      </c>
    </row>
    <row r="95" spans="1:6" x14ac:dyDescent="0.2">
      <c r="A95" s="2" t="str">
        <f>A94</f>
        <v>D16</v>
      </c>
      <c r="B95" s="3">
        <v>4</v>
      </c>
      <c r="C95" t="s">
        <v>395</v>
      </c>
    </row>
    <row r="96" spans="1:6" x14ac:dyDescent="0.2">
      <c r="A96" s="2" t="str">
        <f>A95</f>
        <v>D16</v>
      </c>
      <c r="B96" s="3">
        <v>5</v>
      </c>
      <c r="C96" t="s">
        <v>396</v>
      </c>
    </row>
    <row r="97" spans="1:6" x14ac:dyDescent="0.2">
      <c r="A97" s="2" t="str">
        <f>A96</f>
        <v>D16</v>
      </c>
      <c r="B97" s="3">
        <v>98</v>
      </c>
      <c r="C97" t="s">
        <v>397</v>
      </c>
    </row>
    <row r="98" spans="1:6" x14ac:dyDescent="0.2">
      <c r="A98" s="2" t="s">
        <v>267</v>
      </c>
      <c r="B98" s="3">
        <v>1</v>
      </c>
      <c r="C98" t="s">
        <v>398</v>
      </c>
    </row>
    <row r="99" spans="1:6" x14ac:dyDescent="0.2">
      <c r="A99" s="2" t="str">
        <f>A98</f>
        <v>D17</v>
      </c>
      <c r="B99" s="3">
        <v>2</v>
      </c>
      <c r="C99" t="s">
        <v>399</v>
      </c>
    </row>
    <row r="100" spans="1:6" x14ac:dyDescent="0.2">
      <c r="A100" s="2" t="str">
        <f>A99</f>
        <v>D17</v>
      </c>
      <c r="B100" s="3">
        <v>3</v>
      </c>
      <c r="C100" t="s">
        <v>400</v>
      </c>
    </row>
    <row r="101" spans="1:6" x14ac:dyDescent="0.2">
      <c r="A101" s="2" t="s">
        <v>271</v>
      </c>
      <c r="B101" s="3">
        <v>1</v>
      </c>
      <c r="C101" t="s">
        <v>401</v>
      </c>
    </row>
    <row r="102" spans="1:6" x14ac:dyDescent="0.2">
      <c r="A102" s="2" t="str">
        <f>A101</f>
        <v>D18</v>
      </c>
      <c r="B102" s="3">
        <v>2</v>
      </c>
      <c r="C102" t="s">
        <v>402</v>
      </c>
    </row>
    <row r="103" spans="1:6" x14ac:dyDescent="0.2">
      <c r="A103" s="2" t="str">
        <f>A102</f>
        <v>D18</v>
      </c>
      <c r="B103" s="3">
        <v>3</v>
      </c>
      <c r="C103" t="s">
        <v>403</v>
      </c>
    </row>
    <row r="104" spans="1:6" x14ac:dyDescent="0.2">
      <c r="A104" s="2" t="str">
        <f>A103</f>
        <v>D18</v>
      </c>
      <c r="B104" s="3">
        <v>4</v>
      </c>
      <c r="C104" t="s">
        <v>404</v>
      </c>
    </row>
    <row r="105" spans="1:6" x14ac:dyDescent="0.2">
      <c r="A105" s="2" t="s">
        <v>291</v>
      </c>
      <c r="B105" s="3">
        <v>1</v>
      </c>
      <c r="C105" t="s">
        <v>347</v>
      </c>
    </row>
    <row r="106" spans="1:6" x14ac:dyDescent="0.2">
      <c r="A106" s="2" t="str">
        <f>A105</f>
        <v>D19</v>
      </c>
      <c r="B106" s="3">
        <v>2</v>
      </c>
      <c r="C106" t="s">
        <v>405</v>
      </c>
      <c r="F106">
        <v>12</v>
      </c>
    </row>
    <row r="107" spans="1:6" x14ac:dyDescent="0.2">
      <c r="A107" s="2" t="str">
        <f>A106</f>
        <v>D19</v>
      </c>
      <c r="B107" s="3">
        <v>3</v>
      </c>
      <c r="C107" t="s">
        <v>406</v>
      </c>
      <c r="E107">
        <v>12</v>
      </c>
      <c r="F107">
        <v>52</v>
      </c>
    </row>
    <row r="108" spans="1:6" x14ac:dyDescent="0.2">
      <c r="A108" s="2" t="str">
        <f>A107</f>
        <v>D19</v>
      </c>
      <c r="B108" s="3">
        <v>4</v>
      </c>
      <c r="C108" t="s">
        <v>389</v>
      </c>
      <c r="E108">
        <v>52</v>
      </c>
    </row>
    <row r="109" spans="1:6" x14ac:dyDescent="0.2">
      <c r="A109" s="2" t="s">
        <v>295</v>
      </c>
      <c r="B109" s="3">
        <v>1</v>
      </c>
      <c r="C109" t="s">
        <v>390</v>
      </c>
      <c r="F109">
        <v>5</v>
      </c>
    </row>
    <row r="110" spans="1:6" x14ac:dyDescent="0.2">
      <c r="A110" s="2" t="str">
        <f>A109</f>
        <v>D20</v>
      </c>
      <c r="B110" s="3">
        <v>2</v>
      </c>
      <c r="C110" t="s">
        <v>391</v>
      </c>
      <c r="D110">
        <v>5</v>
      </c>
    </row>
    <row r="111" spans="1:6" x14ac:dyDescent="0.2">
      <c r="A111" s="2" t="str">
        <f>A110</f>
        <v>D20</v>
      </c>
      <c r="B111" s="3">
        <v>3</v>
      </c>
      <c r="C111" t="s">
        <v>438</v>
      </c>
      <c r="D111">
        <v>15</v>
      </c>
    </row>
    <row r="112" spans="1:6" x14ac:dyDescent="0.2">
      <c r="A112" s="2" t="str">
        <f>A111</f>
        <v>D20</v>
      </c>
      <c r="B112" s="3">
        <v>4</v>
      </c>
      <c r="C112" t="s">
        <v>439</v>
      </c>
      <c r="E112">
        <v>15</v>
      </c>
    </row>
    <row r="113" spans="1:2" x14ac:dyDescent="0.2">
      <c r="A113" s="2" t="s">
        <v>461</v>
      </c>
      <c r="B113" s="3">
        <v>0</v>
      </c>
    </row>
    <row r="114" spans="1:2" x14ac:dyDescent="0.2">
      <c r="A114" s="2" t="s">
        <v>463</v>
      </c>
      <c r="B114" s="3">
        <v>0</v>
      </c>
    </row>
    <row r="115" spans="1:2" x14ac:dyDescent="0.2">
      <c r="A115" s="2" t="s">
        <v>464</v>
      </c>
      <c r="B115" s="3">
        <v>0</v>
      </c>
    </row>
    <row r="116" spans="1:2" x14ac:dyDescent="0.2">
      <c r="A116" s="2" t="s">
        <v>465</v>
      </c>
      <c r="B116" s="3">
        <v>0</v>
      </c>
    </row>
    <row r="117" spans="1:2" x14ac:dyDescent="0.2">
      <c r="A117" s="2" t="s">
        <v>466</v>
      </c>
      <c r="B117" s="3">
        <v>0</v>
      </c>
    </row>
    <row r="118" spans="1:2" x14ac:dyDescent="0.2">
      <c r="A118" s="2" t="s">
        <v>467</v>
      </c>
      <c r="B118" s="3">
        <v>0</v>
      </c>
    </row>
    <row r="119" spans="1:2" x14ac:dyDescent="0.2">
      <c r="A119" s="2" t="s">
        <v>468</v>
      </c>
      <c r="B119" s="3">
        <v>0</v>
      </c>
    </row>
    <row r="120" spans="1:2" x14ac:dyDescent="0.2">
      <c r="A120" s="2" t="s">
        <v>469</v>
      </c>
      <c r="B120" s="3">
        <v>0</v>
      </c>
    </row>
    <row r="121" spans="1:2" x14ac:dyDescent="0.2">
      <c r="A121" s="2" t="s">
        <v>475</v>
      </c>
      <c r="B121" s="3">
        <v>0</v>
      </c>
    </row>
    <row r="122" spans="1:2" x14ac:dyDescent="0.2">
      <c r="A122" s="2" t="s">
        <v>480</v>
      </c>
      <c r="B122" s="3">
        <v>0</v>
      </c>
    </row>
    <row r="123" spans="1:2" x14ac:dyDescent="0.2">
      <c r="A123" s="2" t="s">
        <v>481</v>
      </c>
      <c r="B123" s="3">
        <v>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K68"/>
  <sheetViews>
    <sheetView zoomScale="120" zoomScaleNormal="120" workbookViewId="0">
      <selection activeCell="A27" sqref="A27"/>
    </sheetView>
  </sheetViews>
  <sheetFormatPr defaultRowHeight="12.75" x14ac:dyDescent="0.2"/>
  <cols>
    <col min="1" max="1" width="17.33203125" customWidth="1"/>
    <col min="2" max="1025" width="8.83203125"/>
  </cols>
  <sheetData>
    <row r="1" spans="1:11" x14ac:dyDescent="0.2">
      <c r="A1" s="4" t="s">
        <v>1</v>
      </c>
      <c r="B1" s="2" t="s">
        <v>407</v>
      </c>
    </row>
    <row r="2" spans="1:11" x14ac:dyDescent="0.2">
      <c r="A2" s="2" t="s">
        <v>32</v>
      </c>
      <c r="B2" s="2" t="s">
        <v>32</v>
      </c>
    </row>
    <row r="3" spans="1:11" x14ac:dyDescent="0.2">
      <c r="A3" s="2" t="s">
        <v>36</v>
      </c>
      <c r="B3" s="2" t="s">
        <v>36</v>
      </c>
    </row>
    <row r="4" spans="1:11" x14ac:dyDescent="0.2">
      <c r="A4" s="2" t="s">
        <v>236</v>
      </c>
      <c r="B4" s="2" t="s">
        <v>236</v>
      </c>
    </row>
    <row r="5" spans="1:11" x14ac:dyDescent="0.2">
      <c r="A5" s="2" t="s">
        <v>236</v>
      </c>
      <c r="B5" s="5" t="s">
        <v>275</v>
      </c>
    </row>
    <row r="6" spans="1:11" x14ac:dyDescent="0.2">
      <c r="A6" s="5" t="s">
        <v>279</v>
      </c>
      <c r="B6" s="2" t="s">
        <v>279</v>
      </c>
    </row>
    <row r="7" spans="1:11" x14ac:dyDescent="0.2">
      <c r="A7" s="5" t="s">
        <v>279</v>
      </c>
      <c r="B7" t="s">
        <v>283</v>
      </c>
    </row>
    <row r="8" spans="1:11" x14ac:dyDescent="0.2">
      <c r="A8" s="5" t="s">
        <v>279</v>
      </c>
      <c r="B8" t="s">
        <v>287</v>
      </c>
      <c r="K8" s="2"/>
    </row>
    <row r="9" spans="1:11" x14ac:dyDescent="0.2">
      <c r="A9" s="5" t="s">
        <v>46</v>
      </c>
      <c r="B9" s="2" t="s">
        <v>46</v>
      </c>
      <c r="K9" s="2"/>
    </row>
    <row r="10" spans="1:11" x14ac:dyDescent="0.2">
      <c r="A10" s="5" t="s">
        <v>408</v>
      </c>
      <c r="B10" s="2" t="s">
        <v>50</v>
      </c>
    </row>
    <row r="11" spans="1:11" x14ac:dyDescent="0.2">
      <c r="A11" s="5" t="s">
        <v>408</v>
      </c>
      <c r="B11" s="2" t="s">
        <v>54</v>
      </c>
    </row>
    <row r="12" spans="1:11" x14ac:dyDescent="0.2">
      <c r="A12" s="5" t="s">
        <v>408</v>
      </c>
      <c r="B12" s="2" t="s">
        <v>58</v>
      </c>
    </row>
    <row r="13" spans="1:11" x14ac:dyDescent="0.2">
      <c r="A13" s="5" t="s">
        <v>408</v>
      </c>
      <c r="B13" s="2" t="s">
        <v>62</v>
      </c>
    </row>
    <row r="14" spans="1:11" x14ac:dyDescent="0.2">
      <c r="A14" s="5" t="s">
        <v>408</v>
      </c>
      <c r="B14" s="2" t="s">
        <v>66</v>
      </c>
    </row>
    <row r="15" spans="1:11" x14ac:dyDescent="0.2">
      <c r="A15" s="5" t="s">
        <v>408</v>
      </c>
      <c r="B15" s="2" t="s">
        <v>70</v>
      </c>
    </row>
    <row r="16" spans="1:11" x14ac:dyDescent="0.2">
      <c r="A16" s="5" t="s">
        <v>408</v>
      </c>
      <c r="B16" s="2" t="s">
        <v>74</v>
      </c>
    </row>
    <row r="17" spans="1:2" x14ac:dyDescent="0.2">
      <c r="A17" s="5" t="s">
        <v>408</v>
      </c>
      <c r="B17" s="2" t="s">
        <v>78</v>
      </c>
    </row>
    <row r="18" spans="1:2" x14ac:dyDescent="0.2">
      <c r="A18" s="5" t="s">
        <v>408</v>
      </c>
      <c r="B18" s="2" t="s">
        <v>82</v>
      </c>
    </row>
    <row r="19" spans="1:2" x14ac:dyDescent="0.2">
      <c r="A19" s="5" t="s">
        <v>408</v>
      </c>
      <c r="B19" s="2" t="s">
        <v>86</v>
      </c>
    </row>
    <row r="20" spans="1:2" x14ac:dyDescent="0.2">
      <c r="A20" s="5" t="s">
        <v>408</v>
      </c>
      <c r="B20" s="2" t="s">
        <v>90</v>
      </c>
    </row>
    <row r="21" spans="1:2" x14ac:dyDescent="0.2">
      <c r="A21" s="5" t="s">
        <v>408</v>
      </c>
      <c r="B21" s="2" t="s">
        <v>94</v>
      </c>
    </row>
    <row r="22" spans="1:2" x14ac:dyDescent="0.2">
      <c r="A22" s="5" t="s">
        <v>408</v>
      </c>
      <c r="B22" s="2" t="s">
        <v>98</v>
      </c>
    </row>
    <row r="23" spans="1:2" x14ac:dyDescent="0.2">
      <c r="A23" s="5" t="s">
        <v>410</v>
      </c>
      <c r="B23" s="2" t="s">
        <v>101</v>
      </c>
    </row>
    <row r="24" spans="1:2" x14ac:dyDescent="0.2">
      <c r="A24" s="5" t="s">
        <v>410</v>
      </c>
      <c r="B24" s="2" t="s">
        <v>104</v>
      </c>
    </row>
    <row r="25" spans="1:2" x14ac:dyDescent="0.2">
      <c r="A25" s="5" t="s">
        <v>410</v>
      </c>
      <c r="B25" s="2" t="s">
        <v>107</v>
      </c>
    </row>
    <row r="26" spans="1:2" x14ac:dyDescent="0.2">
      <c r="A26" s="5" t="s">
        <v>410</v>
      </c>
      <c r="B26" s="2" t="s">
        <v>110</v>
      </c>
    </row>
    <row r="27" spans="1:2" x14ac:dyDescent="0.2">
      <c r="A27" s="5" t="s">
        <v>410</v>
      </c>
      <c r="B27" s="2" t="s">
        <v>113</v>
      </c>
    </row>
    <row r="28" spans="1:2" x14ac:dyDescent="0.2">
      <c r="A28" s="5" t="s">
        <v>410</v>
      </c>
      <c r="B28" s="2" t="s">
        <v>116</v>
      </c>
    </row>
    <row r="29" spans="1:2" x14ac:dyDescent="0.2">
      <c r="A29" s="5" t="s">
        <v>410</v>
      </c>
      <c r="B29" s="2" t="s">
        <v>119</v>
      </c>
    </row>
    <row r="30" spans="1:2" x14ac:dyDescent="0.2">
      <c r="A30" s="5" t="s">
        <v>410</v>
      </c>
      <c r="B30" s="2" t="s">
        <v>122</v>
      </c>
    </row>
    <row r="31" spans="1:2" x14ac:dyDescent="0.2">
      <c r="A31" s="5" t="s">
        <v>410</v>
      </c>
      <c r="B31" s="2" t="s">
        <v>125</v>
      </c>
    </row>
    <row r="32" spans="1:2" x14ac:dyDescent="0.2">
      <c r="A32" s="5" t="s">
        <v>410</v>
      </c>
      <c r="B32" s="2" t="s">
        <v>128</v>
      </c>
    </row>
    <row r="33" spans="1:11" x14ac:dyDescent="0.2">
      <c r="A33" s="5" t="s">
        <v>410</v>
      </c>
      <c r="B33" s="2" t="s">
        <v>131</v>
      </c>
    </row>
    <row r="34" spans="1:11" x14ac:dyDescent="0.2">
      <c r="A34" s="5" t="s">
        <v>410</v>
      </c>
      <c r="B34" s="2" t="s">
        <v>134</v>
      </c>
      <c r="K34" s="2"/>
    </row>
    <row r="35" spans="1:11" x14ac:dyDescent="0.2">
      <c r="A35" s="5" t="s">
        <v>410</v>
      </c>
      <c r="B35" s="2" t="s">
        <v>137</v>
      </c>
      <c r="K35" s="4"/>
    </row>
    <row r="36" spans="1:11" x14ac:dyDescent="0.2">
      <c r="A36" s="5" t="s">
        <v>410</v>
      </c>
      <c r="B36" s="2" t="s">
        <v>409</v>
      </c>
      <c r="K36" s="4"/>
    </row>
    <row r="37" spans="1:11" x14ac:dyDescent="0.2">
      <c r="A37" s="2" t="s">
        <v>140</v>
      </c>
      <c r="B37" s="2" t="s">
        <v>140</v>
      </c>
      <c r="K37" s="2"/>
    </row>
    <row r="38" spans="1:11" x14ac:dyDescent="0.2">
      <c r="A38" s="2" t="s">
        <v>144</v>
      </c>
      <c r="B38" s="2" t="s">
        <v>144</v>
      </c>
    </row>
    <row r="39" spans="1:11" x14ac:dyDescent="0.2">
      <c r="A39" s="2" t="s">
        <v>148</v>
      </c>
      <c r="B39" s="2" t="s">
        <v>148</v>
      </c>
    </row>
    <row r="40" spans="1:11" x14ac:dyDescent="0.2">
      <c r="A40" t="s">
        <v>411</v>
      </c>
      <c r="B40" s="2" t="s">
        <v>156</v>
      </c>
    </row>
    <row r="41" spans="1:11" x14ac:dyDescent="0.2">
      <c r="A41" s="2" t="s">
        <v>411</v>
      </c>
      <c r="B41" s="2" t="s">
        <v>160</v>
      </c>
    </row>
    <row r="42" spans="1:11" x14ac:dyDescent="0.2">
      <c r="A42" s="2" t="s">
        <v>411</v>
      </c>
      <c r="B42" s="2" t="s">
        <v>164</v>
      </c>
    </row>
    <row r="43" spans="1:11" x14ac:dyDescent="0.2">
      <c r="A43" s="2" t="s">
        <v>411</v>
      </c>
      <c r="B43" s="2" t="s">
        <v>168</v>
      </c>
    </row>
    <row r="44" spans="1:11" x14ac:dyDescent="0.2">
      <c r="A44" s="2" t="s">
        <v>411</v>
      </c>
      <c r="B44" s="2" t="s">
        <v>172</v>
      </c>
    </row>
    <row r="45" spans="1:11" x14ac:dyDescent="0.2">
      <c r="A45" t="s">
        <v>412</v>
      </c>
      <c r="B45" s="2" t="s">
        <v>180</v>
      </c>
    </row>
    <row r="46" spans="1:11" x14ac:dyDescent="0.2">
      <c r="A46" s="2" t="s">
        <v>412</v>
      </c>
      <c r="B46" s="2" t="s">
        <v>184</v>
      </c>
    </row>
    <row r="47" spans="1:11" x14ac:dyDescent="0.2">
      <c r="A47" s="2" t="s">
        <v>412</v>
      </c>
      <c r="B47" s="2" t="s">
        <v>188</v>
      </c>
    </row>
    <row r="48" spans="1:11" x14ac:dyDescent="0.2">
      <c r="A48" s="2" t="s">
        <v>412</v>
      </c>
      <c r="B48" s="2" t="s">
        <v>192</v>
      </c>
    </row>
    <row r="49" spans="1:11" x14ac:dyDescent="0.2">
      <c r="A49" s="2" t="s">
        <v>412</v>
      </c>
      <c r="B49" s="2" t="s">
        <v>196</v>
      </c>
    </row>
    <row r="50" spans="1:11" x14ac:dyDescent="0.2">
      <c r="A50" s="2" t="s">
        <v>412</v>
      </c>
      <c r="B50" s="2" t="s">
        <v>200</v>
      </c>
    </row>
    <row r="51" spans="1:11" x14ac:dyDescent="0.2">
      <c r="A51" s="2" t="s">
        <v>412</v>
      </c>
      <c r="B51" s="2" t="s">
        <v>204</v>
      </c>
    </row>
    <row r="52" spans="1:11" x14ac:dyDescent="0.2">
      <c r="A52" s="2" t="s">
        <v>412</v>
      </c>
      <c r="B52" s="2" t="s">
        <v>208</v>
      </c>
    </row>
    <row r="53" spans="1:11" x14ac:dyDescent="0.2">
      <c r="A53" s="2" t="s">
        <v>412</v>
      </c>
      <c r="B53" s="2" t="s">
        <v>212</v>
      </c>
    </row>
    <row r="54" spans="1:11" x14ac:dyDescent="0.2">
      <c r="A54" s="2" t="s">
        <v>412</v>
      </c>
      <c r="B54" s="2" t="s">
        <v>216</v>
      </c>
    </row>
    <row r="55" spans="1:11" x14ac:dyDescent="0.2">
      <c r="A55" s="2" t="s">
        <v>412</v>
      </c>
      <c r="B55" s="2" t="s">
        <v>220</v>
      </c>
    </row>
    <row r="56" spans="1:11" x14ac:dyDescent="0.2">
      <c r="A56" s="2" t="s">
        <v>412</v>
      </c>
      <c r="B56" s="2" t="s">
        <v>224</v>
      </c>
    </row>
    <row r="57" spans="1:11" x14ac:dyDescent="0.2">
      <c r="A57" s="2" t="s">
        <v>412</v>
      </c>
      <c r="B57" s="2" t="s">
        <v>228</v>
      </c>
      <c r="K57" s="2"/>
    </row>
    <row r="58" spans="1:11" x14ac:dyDescent="0.2">
      <c r="A58" s="2" t="s">
        <v>412</v>
      </c>
      <c r="B58" s="2" t="s">
        <v>232</v>
      </c>
      <c r="K58" s="2"/>
    </row>
    <row r="59" spans="1:11" x14ac:dyDescent="0.2">
      <c r="A59" s="2" t="s">
        <v>240</v>
      </c>
      <c r="B59" s="2" t="s">
        <v>240</v>
      </c>
      <c r="K59" s="2"/>
    </row>
    <row r="60" spans="1:11" x14ac:dyDescent="0.2">
      <c r="A60" s="2" t="s">
        <v>244</v>
      </c>
      <c r="B60" s="2" t="s">
        <v>244</v>
      </c>
      <c r="K60" s="2"/>
    </row>
    <row r="61" spans="1:11" x14ac:dyDescent="0.2">
      <c r="A61" s="2" t="s">
        <v>248</v>
      </c>
      <c r="B61" s="2" t="s">
        <v>248</v>
      </c>
    </row>
    <row r="62" spans="1:11" x14ac:dyDescent="0.2">
      <c r="A62" s="2" t="s">
        <v>252</v>
      </c>
      <c r="B62" s="2" t="s">
        <v>252</v>
      </c>
      <c r="K62" s="4"/>
    </row>
    <row r="63" spans="1:11" x14ac:dyDescent="0.2">
      <c r="A63" s="2" t="s">
        <v>256</v>
      </c>
      <c r="B63" s="2" t="s">
        <v>256</v>
      </c>
      <c r="K63" s="4"/>
    </row>
    <row r="64" spans="1:11" x14ac:dyDescent="0.2">
      <c r="A64" s="2" t="s">
        <v>260</v>
      </c>
      <c r="B64" s="2" t="s">
        <v>260</v>
      </c>
      <c r="K64" s="4"/>
    </row>
    <row r="65" spans="1:11" x14ac:dyDescent="0.2">
      <c r="A65" s="2" t="s">
        <v>267</v>
      </c>
      <c r="B65" s="2" t="s">
        <v>267</v>
      </c>
    </row>
    <row r="66" spans="1:11" x14ac:dyDescent="0.2">
      <c r="A66" s="2" t="s">
        <v>271</v>
      </c>
      <c r="B66" s="2" t="s">
        <v>271</v>
      </c>
      <c r="K66" s="2"/>
    </row>
    <row r="67" spans="1:11" x14ac:dyDescent="0.2">
      <c r="A67" s="2" t="s">
        <v>291</v>
      </c>
      <c r="B67" s="2" t="s">
        <v>291</v>
      </c>
      <c r="K67" s="2"/>
    </row>
    <row r="68" spans="1:11" x14ac:dyDescent="0.2">
      <c r="A68" s="2" t="s">
        <v>295</v>
      </c>
      <c r="B68" s="2" t="s">
        <v>295</v>
      </c>
      <c r="K68" s="2"/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C2" sqref="C2"/>
    </sheetView>
  </sheetViews>
  <sheetFormatPr defaultRowHeight="12.75" x14ac:dyDescent="0.2"/>
  <cols>
    <col min="3" max="3" width="39.6640625" customWidth="1"/>
  </cols>
  <sheetData>
    <row r="1" spans="1:4" x14ac:dyDescent="0.2">
      <c r="A1" t="s">
        <v>501</v>
      </c>
      <c r="B1" t="s">
        <v>502</v>
      </c>
      <c r="C1" t="s">
        <v>514</v>
      </c>
      <c r="D1" t="s">
        <v>503</v>
      </c>
    </row>
    <row r="2" spans="1:4" x14ac:dyDescent="0.2">
      <c r="A2" t="s">
        <v>188</v>
      </c>
      <c r="B2" t="s">
        <v>240</v>
      </c>
      <c r="C2" t="s">
        <v>418</v>
      </c>
      <c r="D2" t="s">
        <v>381</v>
      </c>
    </row>
    <row r="3" spans="1:4" x14ac:dyDescent="0.2">
      <c r="A3" s="2" t="s">
        <v>188</v>
      </c>
      <c r="B3" s="2" t="s">
        <v>240</v>
      </c>
      <c r="C3" s="2" t="s">
        <v>418</v>
      </c>
      <c r="D3" t="s">
        <v>382</v>
      </c>
    </row>
    <row r="4" spans="1:4" x14ac:dyDescent="0.2">
      <c r="A4" s="2" t="s">
        <v>188</v>
      </c>
      <c r="B4" s="2" t="s">
        <v>240</v>
      </c>
      <c r="C4" s="2" t="s">
        <v>418</v>
      </c>
      <c r="D4" t="s">
        <v>506</v>
      </c>
    </row>
    <row r="5" spans="1:4" x14ac:dyDescent="0.2">
      <c r="A5" s="2" t="s">
        <v>188</v>
      </c>
      <c r="B5" s="2" t="s">
        <v>240</v>
      </c>
      <c r="C5" s="2" t="s">
        <v>418</v>
      </c>
      <c r="D5" t="s">
        <v>507</v>
      </c>
    </row>
    <row r="6" spans="1:4" x14ac:dyDescent="0.2">
      <c r="A6" t="s">
        <v>192</v>
      </c>
      <c r="B6" t="s">
        <v>244</v>
      </c>
      <c r="C6" t="s">
        <v>512</v>
      </c>
      <c r="D6" t="s">
        <v>381</v>
      </c>
    </row>
    <row r="7" spans="1:4" x14ac:dyDescent="0.2">
      <c r="A7" s="2" t="s">
        <v>192</v>
      </c>
      <c r="B7" s="2" t="s">
        <v>244</v>
      </c>
      <c r="C7" s="2" t="s">
        <v>512</v>
      </c>
      <c r="D7" t="s">
        <v>382</v>
      </c>
    </row>
    <row r="8" spans="1:4" x14ac:dyDescent="0.2">
      <c r="A8" s="2" t="s">
        <v>192</v>
      </c>
      <c r="B8" s="2" t="s">
        <v>244</v>
      </c>
      <c r="C8" s="2" t="s">
        <v>512</v>
      </c>
      <c r="D8" t="s">
        <v>385</v>
      </c>
    </row>
    <row r="9" spans="1:4" x14ac:dyDescent="0.2">
      <c r="A9" s="2" t="s">
        <v>192</v>
      </c>
      <c r="B9" s="2" t="s">
        <v>244</v>
      </c>
      <c r="C9" s="2" t="s">
        <v>512</v>
      </c>
      <c r="D9" t="s">
        <v>386</v>
      </c>
    </row>
    <row r="10" spans="1:4" x14ac:dyDescent="0.2">
      <c r="A10" t="s">
        <v>196</v>
      </c>
      <c r="B10" t="s">
        <v>248</v>
      </c>
      <c r="C10" t="s">
        <v>513</v>
      </c>
      <c r="D10" t="s">
        <v>381</v>
      </c>
    </row>
    <row r="11" spans="1:4" x14ac:dyDescent="0.2">
      <c r="A11" s="2" t="s">
        <v>196</v>
      </c>
      <c r="B11" s="2" t="s">
        <v>248</v>
      </c>
      <c r="C11" s="2" t="s">
        <v>513</v>
      </c>
      <c r="D11" t="s">
        <v>382</v>
      </c>
    </row>
    <row r="12" spans="1:4" x14ac:dyDescent="0.2">
      <c r="A12" t="s">
        <v>212</v>
      </c>
      <c r="B12" t="s">
        <v>267</v>
      </c>
      <c r="C12" t="s">
        <v>432</v>
      </c>
      <c r="D12" t="s">
        <v>398</v>
      </c>
    </row>
    <row r="13" spans="1:4" x14ac:dyDescent="0.2">
      <c r="A13" s="2" t="s">
        <v>212</v>
      </c>
      <c r="B13" s="2" t="s">
        <v>267</v>
      </c>
      <c r="C13" s="2" t="s">
        <v>432</v>
      </c>
      <c r="D13" t="s">
        <v>399</v>
      </c>
    </row>
    <row r="14" spans="1:4" x14ac:dyDescent="0.2">
      <c r="A14" s="2" t="s">
        <v>212</v>
      </c>
      <c r="B14" s="2" t="s">
        <v>267</v>
      </c>
      <c r="C14" s="2" t="s">
        <v>432</v>
      </c>
      <c r="D14" t="s">
        <v>400</v>
      </c>
    </row>
    <row r="15" spans="1:4" x14ac:dyDescent="0.2">
      <c r="A15" t="s">
        <v>216</v>
      </c>
      <c r="B15" t="s">
        <v>271</v>
      </c>
      <c r="C15" t="s">
        <v>433</v>
      </c>
      <c r="D15" t="s">
        <v>508</v>
      </c>
    </row>
    <row r="16" spans="1:4" x14ac:dyDescent="0.2">
      <c r="A16" s="2" t="s">
        <v>216</v>
      </c>
      <c r="B16" s="2" t="s">
        <v>271</v>
      </c>
      <c r="C16" s="2" t="s">
        <v>433</v>
      </c>
      <c r="D16" t="s">
        <v>509</v>
      </c>
    </row>
    <row r="17" spans="1:4" x14ac:dyDescent="0.2">
      <c r="A17" s="2" t="s">
        <v>216</v>
      </c>
      <c r="B17" s="2" t="s">
        <v>271</v>
      </c>
      <c r="C17" s="2" t="s">
        <v>433</v>
      </c>
      <c r="D17" t="s">
        <v>510</v>
      </c>
    </row>
    <row r="18" spans="1:4" x14ac:dyDescent="0.2">
      <c r="A18" s="2" t="s">
        <v>216</v>
      </c>
      <c r="B18" s="2" t="s">
        <v>271</v>
      </c>
      <c r="C18" s="2" t="s">
        <v>433</v>
      </c>
      <c r="D18" t="s">
        <v>511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questions</vt:lpstr>
      <vt:lpstr>answers</vt:lpstr>
      <vt:lpstr>codes</vt:lpstr>
      <vt:lpstr>tblconspref</vt:lpstr>
      <vt:lpstr>questions!_FilterDatabase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Jurgen Chardon</dc:creator>
  <cp:lastModifiedBy>Arno Swart</cp:lastModifiedBy>
  <cp:revision>0</cp:revision>
  <cp:lastPrinted>2014-07-21T09:05:43Z</cp:lastPrinted>
  <dcterms:created xsi:type="dcterms:W3CDTF">2014-03-12T15:35:09Z</dcterms:created>
  <dcterms:modified xsi:type="dcterms:W3CDTF">2015-09-29T07:52:19Z</dcterms:modified>
  <dc:language>en-US</dc:language>
</cp:coreProperties>
</file>